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en\Geldrop Hippique\Startlijsten\Startlijsten EGM - GH 2025\"/>
    </mc:Choice>
  </mc:AlternateContent>
  <xr:revisionPtr revIDLastSave="0" documentId="13_ncr:1_{5D87DB5B-AC46-48B1-98AF-C1BCF9AE6E6F}" xr6:coauthVersionLast="47" xr6:coauthVersionMax="47" xr10:uidLastSave="{00000000-0000-0000-0000-000000000000}"/>
  <bookViews>
    <workbookView xWindow="-120" yWindow="-120" windowWidth="21840" windowHeight="13020" xr2:uid="{3CA486DE-BCEA-4E96-B993-F4019F71D6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9" i="1"/>
  <c r="F38" i="1"/>
  <c r="I73" i="1"/>
  <c r="F35" i="1" l="1"/>
  <c r="F8" i="1"/>
  <c r="H73" i="1" l="1"/>
  <c r="F9" i="1"/>
  <c r="F10" i="1" s="1"/>
  <c r="F11" i="1" s="1"/>
  <c r="F12" i="1" l="1"/>
  <c r="F13" i="1" s="1"/>
  <c r="F14" i="1" s="1"/>
  <c r="G7" i="1" l="1"/>
  <c r="G8" i="1" l="1"/>
  <c r="G9" i="1" s="1"/>
  <c r="G10" i="1" s="1"/>
  <c r="G11" i="1" s="1"/>
  <c r="G12" i="1" l="1"/>
  <c r="G13" i="1" l="1"/>
  <c r="G14" i="1" s="1"/>
  <c r="F15" i="1" s="1"/>
  <c r="F16" i="1" s="1"/>
  <c r="F17" i="1" s="1"/>
  <c r="F18" i="1" s="1"/>
  <c r="F19" i="1" s="1"/>
  <c r="F20" i="1" s="1"/>
  <c r="F21" i="1" s="1"/>
  <c r="F22" i="1" s="1"/>
  <c r="G16" i="1" s="1"/>
  <c r="G17" i="1" s="1"/>
  <c r="G18" i="1" s="1"/>
  <c r="G19" i="1" s="1"/>
  <c r="G20" i="1" s="1"/>
  <c r="G21" i="1" s="1"/>
  <c r="G22" i="1" s="1"/>
  <c r="F23" i="1" s="1"/>
  <c r="F24" i="1" s="1"/>
  <c r="F25" i="1" s="1"/>
  <c r="F26" i="1" s="1"/>
  <c r="F27" i="1" s="1"/>
  <c r="F28" i="1" s="1"/>
  <c r="F29" i="1" s="1"/>
  <c r="F30" i="1" l="1"/>
  <c r="G24" i="1" s="1"/>
  <c r="G25" i="1" s="1"/>
  <c r="G26" i="1" s="1"/>
  <c r="G27" i="1" s="1"/>
  <c r="G28" i="1" s="1"/>
  <c r="G29" i="1" s="1"/>
  <c r="G30" i="1" s="1"/>
  <c r="F36" i="1"/>
  <c r="F37" i="1" s="1"/>
  <c r="G34" i="1" s="1"/>
  <c r="G35" i="1" s="1"/>
  <c r="G36" i="1" s="1"/>
  <c r="G37" i="1" l="1"/>
  <c r="F42" i="1" s="1"/>
  <c r="F43" i="1" s="1"/>
  <c r="F44" i="1" s="1"/>
  <c r="F45" i="1" s="1"/>
  <c r="G42" i="1" s="1"/>
  <c r="G43" i="1" s="1"/>
  <c r="G44" i="1" s="1"/>
  <c r="G45" i="1" s="1"/>
  <c r="F46" i="1" s="1"/>
  <c r="F47" i="1" s="1"/>
  <c r="F49" i="1" s="1"/>
  <c r="F50" i="1" s="1"/>
  <c r="F51" i="1" s="1"/>
  <c r="F52" i="1" s="1"/>
  <c r="F53" i="1" s="1"/>
  <c r="G48" i="1" s="1"/>
  <c r="G49" i="1" s="1"/>
  <c r="G50" i="1" s="1"/>
  <c r="F48" i="1" l="1"/>
  <c r="G51" i="1"/>
  <c r="G52" i="1" s="1"/>
  <c r="G53" i="1" s="1"/>
  <c r="F54" i="1" s="1"/>
  <c r="F55" i="1" s="1"/>
  <c r="F56" i="1" s="1"/>
  <c r="F57" i="1" s="1"/>
  <c r="F58" i="1" s="1"/>
  <c r="F59" i="1" s="1"/>
  <c r="G55" i="1" s="1"/>
  <c r="G56" i="1" s="1"/>
  <c r="G57" i="1" s="1"/>
  <c r="G58" i="1" s="1"/>
  <c r="G59" i="1" s="1"/>
  <c r="F60" i="1" s="1"/>
  <c r="F61" i="1" s="1"/>
  <c r="F64" i="1" s="1"/>
  <c r="F66" i="1" s="1"/>
  <c r="F67" i="1" s="1"/>
  <c r="F68" i="1" s="1"/>
  <c r="F72" i="1" l="1"/>
  <c r="F73" i="1" s="1"/>
  <c r="G61" i="1"/>
  <c r="G64" i="1" s="1"/>
  <c r="G66" i="1" s="1"/>
  <c r="G67" i="1" s="1"/>
  <c r="G68" i="1" s="1"/>
  <c r="F69" i="1" l="1"/>
  <c r="F70" i="1"/>
</calcChain>
</file>

<file path=xl/sharedStrings.xml><?xml version="1.0" encoding="utf-8"?>
<sst xmlns="http://schemas.openxmlformats.org/spreadsheetml/2006/main" count="253" uniqueCount="182">
  <si>
    <t>St.nr.</t>
  </si>
  <si>
    <t>Naam</t>
  </si>
  <si>
    <t>Ru-</t>
  </si>
  <si>
    <t>Plaats</t>
  </si>
  <si>
    <t>Paarden</t>
  </si>
  <si>
    <t>Start 1e</t>
  </si>
  <si>
    <t>Start 2e</t>
  </si>
  <si>
    <t>briek</t>
  </si>
  <si>
    <t>Pony's</t>
  </si>
  <si>
    <t>manche</t>
  </si>
  <si>
    <t>Aanvang wedstrijd</t>
  </si>
  <si>
    <t>1PO</t>
  </si>
  <si>
    <t>2PO</t>
  </si>
  <si>
    <t>1PA</t>
  </si>
  <si>
    <t>2.</t>
  </si>
  <si>
    <t>Veldhoven</t>
  </si>
  <si>
    <t>Lotte Lautenschlager</t>
  </si>
  <si>
    <t>PA</t>
  </si>
  <si>
    <t>Carlijn Kuenen</t>
  </si>
  <si>
    <t>3.</t>
  </si>
  <si>
    <t>Puk Vorstenbosch</t>
  </si>
  <si>
    <t>Jeugd.</t>
  </si>
  <si>
    <t>PRIJSUITREIKING JEUGD</t>
  </si>
  <si>
    <t>111.</t>
  </si>
  <si>
    <t>Ivo Swinkels</t>
  </si>
  <si>
    <t>4PO</t>
  </si>
  <si>
    <t>Tilburg</t>
  </si>
  <si>
    <t xml:space="preserve">Parcours verkennen  </t>
  </si>
  <si>
    <t>FEESTAVOND met D.J..</t>
  </si>
  <si>
    <t>3A</t>
  </si>
  <si>
    <t>4A</t>
  </si>
  <si>
    <t>5A</t>
  </si>
  <si>
    <t>6A</t>
  </si>
  <si>
    <t>7A</t>
  </si>
  <si>
    <t>9A</t>
  </si>
  <si>
    <t>Present</t>
  </si>
  <si>
    <t>Daddy</t>
  </si>
  <si>
    <t>Ella</t>
  </si>
  <si>
    <t>Ilse Steijvers</t>
  </si>
  <si>
    <t>Siem</t>
  </si>
  <si>
    <t>Witney Mariën</t>
  </si>
  <si>
    <t>Berchem ( B. )</t>
  </si>
  <si>
    <t>Mol ( B. )</t>
  </si>
  <si>
    <t>PO</t>
  </si>
  <si>
    <t>2A</t>
  </si>
  <si>
    <t>10A</t>
  </si>
  <si>
    <t>12A</t>
  </si>
  <si>
    <t>13A</t>
  </si>
  <si>
    <t>15A</t>
  </si>
  <si>
    <t>16A</t>
  </si>
  <si>
    <t>Ilse Kuenen</t>
  </si>
  <si>
    <t>17A</t>
  </si>
  <si>
    <t>18A</t>
  </si>
  <si>
    <t>19A</t>
  </si>
  <si>
    <t>20A</t>
  </si>
  <si>
    <t>Saskia Koppenol</t>
  </si>
  <si>
    <t>Amy</t>
  </si>
  <si>
    <t>Milou Vangelooven</t>
  </si>
  <si>
    <t>Houthalen</t>
  </si>
  <si>
    <t>Hannelore Houben</t>
  </si>
  <si>
    <t>Fleur Vorstenbosch</t>
  </si>
  <si>
    <t>Teuntje</t>
  </si>
  <si>
    <t>Terheijden</t>
  </si>
  <si>
    <t>Feltham</t>
  </si>
  <si>
    <t>Panningen</t>
  </si>
  <si>
    <t>MC Gee</t>
  </si>
  <si>
    <t>Rianne</t>
  </si>
  <si>
    <t>Xavyenna Molenschot</t>
  </si>
  <si>
    <t>Poppel ( B. )</t>
  </si>
  <si>
    <t>Tia</t>
  </si>
  <si>
    <t>Mc Gee</t>
  </si>
  <si>
    <t>Black</t>
  </si>
  <si>
    <t>Hanneke &amp; Moto Moto</t>
  </si>
  <si>
    <t>1.</t>
  </si>
  <si>
    <t>Henriëtte Liebregts</t>
  </si>
  <si>
    <t>Nieuwstadt</t>
  </si>
  <si>
    <t>Henk &amp; Karel</t>
  </si>
  <si>
    <t>188.</t>
  </si>
  <si>
    <t>Danny Mariën</t>
  </si>
  <si>
    <t>Nikita</t>
  </si>
  <si>
    <t>2PA</t>
  </si>
  <si>
    <t>Gronsveld</t>
  </si>
  <si>
    <t>Amigo &amp; Muchacha</t>
  </si>
  <si>
    <t>Leende</t>
  </si>
  <si>
    <t>Icarus</t>
  </si>
  <si>
    <t>Angie</t>
  </si>
  <si>
    <t>Sint Odillenberg</t>
  </si>
  <si>
    <t>Lars Verstegen</t>
  </si>
  <si>
    <t>Sjan</t>
  </si>
  <si>
    <t>Fauve de Greef</t>
  </si>
  <si>
    <t>Fleur</t>
  </si>
  <si>
    <t>Vini</t>
  </si>
  <si>
    <t>Jan Snellen</t>
  </si>
  <si>
    <t>Rodinde Rutjens</t>
  </si>
  <si>
    <t>Weert</t>
  </si>
  <si>
    <t>Hercules</t>
  </si>
  <si>
    <t>Moonshine</t>
  </si>
  <si>
    <t>Jennifer Schreurs</t>
  </si>
  <si>
    <t>Lanaken</t>
  </si>
  <si>
    <t>Flyero</t>
  </si>
  <si>
    <t>Robert Doyen</t>
  </si>
  <si>
    <t>Pam (PvB)</t>
  </si>
  <si>
    <t>Esmée (EB)</t>
  </si>
  <si>
    <t>Beauty</t>
  </si>
  <si>
    <t>Kiero</t>
  </si>
  <si>
    <t>Petra (PG)</t>
  </si>
  <si>
    <t>Imme (IH)</t>
  </si>
  <si>
    <t>Adina</t>
  </si>
  <si>
    <t>Annabel (AJ)</t>
  </si>
  <si>
    <t>Easy</t>
  </si>
  <si>
    <t>Wino</t>
  </si>
  <si>
    <t>Lotus (LM)</t>
  </si>
  <si>
    <t>Eos</t>
  </si>
  <si>
    <t>Helen (HN)</t>
  </si>
  <si>
    <t>Ibisse</t>
  </si>
  <si>
    <t>Bruno (BdR)</t>
  </si>
  <si>
    <t>Frisco</t>
  </si>
  <si>
    <t>Lana (LS)</t>
  </si>
  <si>
    <t>Victor</t>
  </si>
  <si>
    <t>Nirja (NS)</t>
  </si>
  <si>
    <t>Kerana</t>
  </si>
  <si>
    <t>Manoe (MdV)</t>
  </si>
  <si>
    <t>Cuco</t>
  </si>
  <si>
    <t>Sophie (SW)</t>
  </si>
  <si>
    <t>Nella</t>
  </si>
  <si>
    <t>manegeruiter</t>
  </si>
  <si>
    <t>1A</t>
  </si>
  <si>
    <t>14A</t>
  </si>
  <si>
    <t>21A</t>
  </si>
  <si>
    <t>15.00</t>
  </si>
  <si>
    <t>Parcours verkennen Mennen  vanaf 08.00 uur</t>
  </si>
  <si>
    <t>Aanvang  "Minimarathon onder het zadel</t>
  </si>
  <si>
    <t xml:space="preserve">oefenrubriek / reguliere wedstrijd </t>
  </si>
  <si>
    <t>Nuland</t>
  </si>
  <si>
    <t xml:space="preserve"> Iverno &amp; Mary Anna</t>
  </si>
  <si>
    <t>Parcours verkennen Mennen  vanaf 13.30 uur</t>
  </si>
  <si>
    <t>Tor van den Berge</t>
  </si>
  <si>
    <t>Meijel</t>
  </si>
  <si>
    <t>4PA</t>
  </si>
  <si>
    <t>BB Lars &amp; BB Pepper</t>
  </si>
  <si>
    <t>Frank v. der Doelen</t>
  </si>
  <si>
    <t>Burgtbeheer Jaguar &amp; Jayton</t>
  </si>
  <si>
    <t>Groom on bike</t>
  </si>
  <si>
    <t>Cayenne &amp; Danouk</t>
  </si>
  <si>
    <t>Ollie &amp; Pien</t>
  </si>
  <si>
    <t>Brigitte Janssen</t>
  </si>
  <si>
    <t>Retie ( B. )</t>
  </si>
  <si>
    <t>Bubba's Gonna Be VIP</t>
  </si>
  <si>
    <t>Jonas Corten</t>
  </si>
  <si>
    <t>Bekkevoort ( B. _)</t>
  </si>
  <si>
    <t>Brento &amp; Day Dreamer</t>
  </si>
  <si>
    <t>Hero &amp; Night Rider</t>
  </si>
  <si>
    <t>Annemiek Castelijns</t>
  </si>
  <si>
    <t>Steensel</t>
  </si>
  <si>
    <t>Louis Verwimp</t>
  </si>
  <si>
    <t>Jumper</t>
  </si>
  <si>
    <t>Jolie &amp; Jumper</t>
  </si>
  <si>
    <t>Nick Weytjens</t>
  </si>
  <si>
    <t>Zutendaal ( B. )</t>
  </si>
  <si>
    <t>Basje &amp; Ronaldo</t>
  </si>
  <si>
    <t>Hansie &amp; Mavino</t>
  </si>
  <si>
    <t>Marleen v. Straaten</t>
  </si>
  <si>
    <t>Marga Munneke</t>
  </si>
  <si>
    <t>Fleur Munneke</t>
  </si>
  <si>
    <t>11A</t>
  </si>
  <si>
    <t>22A</t>
  </si>
  <si>
    <t>8A</t>
  </si>
  <si>
    <t>Dessel ( B. )</t>
  </si>
  <si>
    <t>11.</t>
  </si>
  <si>
    <t>22.</t>
  </si>
  <si>
    <t>33.</t>
  </si>
  <si>
    <t>44.</t>
  </si>
  <si>
    <t>1892A</t>
  </si>
  <si>
    <t>567.</t>
  </si>
  <si>
    <t>Lode Reynders</t>
  </si>
  <si>
    <t xml:space="preserve">Herdern ( B. ) </t>
  </si>
  <si>
    <t>Bib  ( trekpaard )</t>
  </si>
  <si>
    <r>
      <t xml:space="preserve"> </t>
    </r>
    <r>
      <rPr>
        <b/>
        <sz val="14"/>
        <color rgb="FF002060"/>
        <rFont val="Calibri"/>
        <family val="2"/>
        <scheme val="minor"/>
      </rPr>
      <t xml:space="preserve">  Startlijst:</t>
    </r>
    <r>
      <rPr>
        <b/>
        <sz val="14"/>
        <rFont val="Calibri"/>
        <family val="2"/>
        <scheme val="minor"/>
      </rPr>
      <t xml:space="preserve">    </t>
    </r>
    <r>
      <rPr>
        <b/>
        <sz val="14"/>
        <color rgb="FF663300"/>
        <rFont val="Calibri"/>
        <family val="2"/>
        <scheme val="minor"/>
      </rPr>
      <t xml:space="preserve"> </t>
    </r>
    <r>
      <rPr>
        <b/>
        <sz val="16"/>
        <color rgb="FF663300"/>
        <rFont val="Calibri"/>
        <family val="2"/>
        <scheme val="minor"/>
      </rPr>
      <t>E.G.M. -- Geldrop- Hippique 2025.</t>
    </r>
    <r>
      <rPr>
        <b/>
        <sz val="14"/>
        <rFont val="Calibri"/>
        <family val="2"/>
        <scheme val="minor"/>
      </rPr>
      <t xml:space="preserve">           </t>
    </r>
    <r>
      <rPr>
        <b/>
        <sz val="14"/>
        <color rgb="FF002060"/>
        <rFont val="Calibri"/>
        <family val="2"/>
        <scheme val="minor"/>
      </rPr>
      <t xml:space="preserve"> Zaterdag 17 oktober 2025.</t>
    </r>
  </si>
  <si>
    <t>876.</t>
  </si>
  <si>
    <t>Dyon van Beelen</t>
  </si>
  <si>
    <t>Twice as Nice</t>
  </si>
  <si>
    <t>Nieuw Vennep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</si>
</sst>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4"/>
      <name val="Calibri"/>
      <family val="2"/>
      <scheme val="minor"/>
    </font>
    <font>
      <sz val="11"/>
      <name val="Arial"/>
      <family val="2"/>
    </font>
    <font>
      <b/>
      <sz val="12"/>
      <name val="Calibri"/>
      <family val="2"/>
      <scheme val="minor"/>
    </font>
    <font>
      <b/>
      <sz val="11"/>
      <name val="Arial"/>
      <family val="2"/>
    </font>
    <font>
      <sz val="12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2"/>
      <color theme="4" tint="0.39997558519241921"/>
      <name val="Calibri"/>
      <family val="2"/>
      <scheme val="minor"/>
    </font>
    <font>
      <b/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ptos"/>
      <family val="2"/>
    </font>
    <font>
      <b/>
      <sz val="12"/>
      <color rgb="FF002060"/>
      <name val="Calibri"/>
      <family val="2"/>
    </font>
    <font>
      <b/>
      <sz val="14"/>
      <color rgb="FF663300"/>
      <name val="Calibri"/>
      <family val="2"/>
      <scheme val="minor"/>
    </font>
    <font>
      <b/>
      <sz val="16"/>
      <color rgb="FF663300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0"/>
      <color rgb="FF002060"/>
      <name val="Arial"/>
      <family val="2"/>
    </font>
    <font>
      <b/>
      <sz val="16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.5"/>
      <color rgb="FF002060"/>
      <name val="Calibri"/>
      <family val="2"/>
      <scheme val="minor"/>
    </font>
    <font>
      <b/>
      <sz val="11"/>
      <color rgb="FF002060"/>
      <name val="Arial"/>
      <family val="2"/>
    </font>
    <font>
      <b/>
      <sz val="11"/>
      <color rgb="FF002060"/>
      <name val="Calibri"/>
      <family val="2"/>
      <scheme val="minor"/>
    </font>
    <font>
      <sz val="12"/>
      <color theme="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4" fillId="0" borderId="0" xfId="0" applyFont="1"/>
    <xf numFmtId="0" fontId="6" fillId="0" borderId="0" xfId="0" applyFont="1"/>
    <xf numFmtId="164" fontId="7" fillId="3" borderId="15" xfId="0" applyNumberFormat="1" applyFont="1" applyFill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0" fontId="7" fillId="3" borderId="25" xfId="0" applyFont="1" applyFill="1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0" fillId="0" borderId="13" xfId="0" applyBorder="1"/>
    <xf numFmtId="0" fontId="9" fillId="5" borderId="13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left" vertical="center"/>
    </xf>
    <xf numFmtId="0" fontId="7" fillId="5" borderId="25" xfId="0" applyFont="1" applyFill="1" applyBorder="1" applyAlignment="1">
      <alignment horizontal="righ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64" fontId="13" fillId="2" borderId="21" xfId="0" applyNumberFormat="1" applyFont="1" applyFill="1" applyBorder="1" applyAlignment="1">
      <alignment horizontal="center" vertical="center"/>
    </xf>
    <xf numFmtId="164" fontId="13" fillId="0" borderId="20" xfId="0" applyNumberFormat="1" applyFont="1" applyBorder="1" applyAlignment="1">
      <alignment horizontal="center" vertical="center"/>
    </xf>
    <xf numFmtId="164" fontId="13" fillId="0" borderId="29" xfId="0" applyNumberFormat="1" applyFont="1" applyBorder="1" applyAlignment="1">
      <alignment horizontal="center" vertical="center"/>
    </xf>
    <xf numFmtId="0" fontId="13" fillId="3" borderId="17" xfId="0" applyFont="1" applyFill="1" applyBorder="1" applyAlignment="1">
      <alignment horizontal="right" vertical="center"/>
    </xf>
    <xf numFmtId="164" fontId="13" fillId="0" borderId="32" xfId="0" applyNumberFormat="1" applyFont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 vertical="center"/>
    </xf>
    <xf numFmtId="0" fontId="13" fillId="0" borderId="18" xfId="0" applyFont="1" applyBorder="1"/>
    <xf numFmtId="0" fontId="13" fillId="0" borderId="18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164" fontId="5" fillId="2" borderId="15" xfId="0" applyNumberFormat="1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left" vertical="center"/>
    </xf>
    <xf numFmtId="164" fontId="13" fillId="2" borderId="15" xfId="0" applyNumberFormat="1" applyFont="1" applyFill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164" fontId="13" fillId="2" borderId="37" xfId="0" applyNumberFormat="1" applyFont="1" applyFill="1" applyBorder="1" applyAlignment="1">
      <alignment horizontal="center" vertical="center"/>
    </xf>
    <xf numFmtId="164" fontId="13" fillId="0" borderId="39" xfId="0" applyNumberFormat="1" applyFont="1" applyBorder="1" applyAlignment="1">
      <alignment horizontal="center" vertical="center"/>
    </xf>
    <xf numFmtId="164" fontId="13" fillId="2" borderId="38" xfId="0" applyNumberFormat="1" applyFont="1" applyFill="1" applyBorder="1" applyAlignment="1">
      <alignment horizontal="center" vertical="center"/>
    </xf>
    <xf numFmtId="0" fontId="0" fillId="0" borderId="14" xfId="0" applyBorder="1"/>
    <xf numFmtId="0" fontId="13" fillId="0" borderId="4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4" xfId="0" applyFont="1" applyBorder="1"/>
    <xf numFmtId="0" fontId="13" fillId="0" borderId="18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3" borderId="27" xfId="0" applyFont="1" applyFill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43" xfId="0" applyFont="1" applyBorder="1" applyAlignment="1">
      <alignment horizontal="left" vertical="center"/>
    </xf>
    <xf numFmtId="0" fontId="13" fillId="0" borderId="24" xfId="0" applyFont="1" applyBorder="1" applyAlignment="1">
      <alignment vertical="center"/>
    </xf>
    <xf numFmtId="0" fontId="19" fillId="0" borderId="0" xfId="0" applyFont="1" applyAlignment="1">
      <alignment vertical="center"/>
    </xf>
    <xf numFmtId="20" fontId="13" fillId="2" borderId="12" xfId="0" applyNumberFormat="1" applyFont="1" applyFill="1" applyBorder="1" applyAlignment="1">
      <alignment horizontal="center" vertical="center"/>
    </xf>
    <xf numFmtId="20" fontId="13" fillId="2" borderId="39" xfId="0" applyNumberFormat="1" applyFont="1" applyFill="1" applyBorder="1" applyAlignment="1">
      <alignment horizontal="center" vertical="center"/>
    </xf>
    <xf numFmtId="164" fontId="13" fillId="2" borderId="44" xfId="0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left" vertical="center"/>
    </xf>
    <xf numFmtId="164" fontId="13" fillId="0" borderId="45" xfId="0" applyNumberFormat="1" applyFont="1" applyBorder="1" applyAlignment="1">
      <alignment horizontal="center" vertical="center"/>
    </xf>
    <xf numFmtId="164" fontId="13" fillId="0" borderId="15" xfId="0" applyNumberFormat="1" applyFont="1" applyBorder="1" applyAlignment="1">
      <alignment horizontal="center" vertical="center"/>
    </xf>
    <xf numFmtId="0" fontId="14" fillId="5" borderId="12" xfId="0" applyFont="1" applyFill="1" applyBorder="1" applyAlignment="1">
      <alignment horizontal="left" vertical="center"/>
    </xf>
    <xf numFmtId="0" fontId="14" fillId="5" borderId="33" xfId="0" applyFont="1" applyFill="1" applyBorder="1" applyAlignment="1">
      <alignment vertical="center"/>
    </xf>
    <xf numFmtId="0" fontId="13" fillId="5" borderId="33" xfId="0" applyFont="1" applyFill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8" fillId="0" borderId="0" xfId="0" applyFont="1"/>
    <xf numFmtId="0" fontId="13" fillId="0" borderId="22" xfId="0" applyFont="1" applyBorder="1"/>
    <xf numFmtId="0" fontId="13" fillId="0" borderId="22" xfId="0" applyFont="1" applyBorder="1" applyAlignment="1">
      <alignment horizontal="center"/>
    </xf>
    <xf numFmtId="0" fontId="13" fillId="0" borderId="27" xfId="0" applyFont="1" applyBorder="1"/>
    <xf numFmtId="0" fontId="13" fillId="0" borderId="27" xfId="0" applyFont="1" applyBorder="1" applyAlignment="1">
      <alignment horizontal="center"/>
    </xf>
    <xf numFmtId="0" fontId="13" fillId="0" borderId="28" xfId="0" applyFont="1" applyBorder="1"/>
    <xf numFmtId="164" fontId="13" fillId="0" borderId="46" xfId="0" applyNumberFormat="1" applyFont="1" applyBorder="1" applyAlignment="1">
      <alignment horizontal="center" vertical="center"/>
    </xf>
    <xf numFmtId="164" fontId="13" fillId="2" borderId="47" xfId="0" applyNumberFormat="1" applyFont="1" applyFill="1" applyBorder="1" applyAlignment="1">
      <alignment horizontal="center" vertical="center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31" xfId="0" applyFont="1" applyBorder="1"/>
    <xf numFmtId="0" fontId="13" fillId="0" borderId="13" xfId="0" applyFont="1" applyBorder="1"/>
    <xf numFmtId="0" fontId="13" fillId="0" borderId="13" xfId="0" applyFont="1" applyBorder="1" applyAlignment="1">
      <alignment horizontal="center"/>
    </xf>
    <xf numFmtId="0" fontId="13" fillId="0" borderId="14" xfId="0" applyFont="1" applyBorder="1"/>
    <xf numFmtId="164" fontId="13" fillId="2" borderId="32" xfId="0" applyNumberFormat="1" applyFont="1" applyFill="1" applyBorder="1" applyAlignment="1">
      <alignment horizontal="center" vertical="center"/>
    </xf>
    <xf numFmtId="164" fontId="13" fillId="2" borderId="46" xfId="0" applyNumberFormat="1" applyFont="1" applyFill="1" applyBorder="1" applyAlignment="1">
      <alignment horizontal="center" vertical="center"/>
    </xf>
    <xf numFmtId="164" fontId="13" fillId="3" borderId="48" xfId="0" applyNumberFormat="1" applyFont="1" applyFill="1" applyBorder="1" applyAlignment="1">
      <alignment horizontal="center" vertical="center"/>
    </xf>
    <xf numFmtId="164" fontId="13" fillId="3" borderId="46" xfId="0" applyNumberFormat="1" applyFont="1" applyFill="1" applyBorder="1" applyAlignment="1">
      <alignment horizontal="center" vertical="center"/>
    </xf>
    <xf numFmtId="164" fontId="13" fillId="2" borderId="50" xfId="0" applyNumberFormat="1" applyFont="1" applyFill="1" applyBorder="1" applyAlignment="1">
      <alignment horizontal="center" vertical="center"/>
    </xf>
    <xf numFmtId="164" fontId="13" fillId="2" borderId="23" xfId="0" applyNumberFormat="1" applyFont="1" applyFill="1" applyBorder="1" applyAlignment="1">
      <alignment horizontal="center" vertical="center"/>
    </xf>
    <xf numFmtId="164" fontId="13" fillId="3" borderId="14" xfId="0" applyNumberFormat="1" applyFont="1" applyFill="1" applyBorder="1" applyAlignment="1">
      <alignment horizontal="center" vertical="center"/>
    </xf>
    <xf numFmtId="0" fontId="13" fillId="0" borderId="37" xfId="0" applyFont="1" applyBorder="1" applyAlignment="1">
      <alignment vertical="center"/>
    </xf>
    <xf numFmtId="20" fontId="13" fillId="2" borderId="51" xfId="0" applyNumberFormat="1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left" vertical="center"/>
    </xf>
    <xf numFmtId="0" fontId="20" fillId="0" borderId="22" xfId="0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3" fillId="3" borderId="17" xfId="0" applyFont="1" applyFill="1" applyBorder="1" applyAlignment="1">
      <alignment horizontal="right" vertical="top"/>
    </xf>
    <xf numFmtId="0" fontId="13" fillId="0" borderId="18" xfId="0" applyFont="1" applyBorder="1" applyAlignment="1">
      <alignment horizontal="left" vertical="top"/>
    </xf>
    <xf numFmtId="0" fontId="13" fillId="0" borderId="31" xfId="0" applyFont="1" applyBorder="1" applyAlignment="1">
      <alignment horizontal="left" vertical="top"/>
    </xf>
    <xf numFmtId="0" fontId="13" fillId="3" borderId="19" xfId="0" applyFont="1" applyFill="1" applyBorder="1" applyAlignment="1">
      <alignment horizontal="left" vertical="top"/>
    </xf>
    <xf numFmtId="0" fontId="13" fillId="3" borderId="41" xfId="0" applyFont="1" applyFill="1" applyBorder="1" applyAlignment="1">
      <alignment horizontal="center" vertical="top"/>
    </xf>
    <xf numFmtId="0" fontId="13" fillId="3" borderId="42" xfId="0" applyFont="1" applyFill="1" applyBorder="1" applyAlignment="1">
      <alignment horizontal="left" vertical="top"/>
    </xf>
    <xf numFmtId="0" fontId="13" fillId="3" borderId="43" xfId="0" applyFont="1" applyFill="1" applyBorder="1" applyAlignment="1">
      <alignment horizontal="left" vertical="top"/>
    </xf>
    <xf numFmtId="0" fontId="20" fillId="0" borderId="27" xfId="0" applyFont="1" applyBorder="1" applyAlignment="1">
      <alignment horizontal="center" vertical="center"/>
    </xf>
    <xf numFmtId="0" fontId="8" fillId="7" borderId="25" xfId="0" applyFont="1" applyFill="1" applyBorder="1" applyAlignment="1">
      <alignment horizontal="right" vertical="center"/>
    </xf>
    <xf numFmtId="0" fontId="8" fillId="7" borderId="13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left" vertical="center"/>
    </xf>
    <xf numFmtId="164" fontId="13" fillId="0" borderId="53" xfId="0" applyNumberFormat="1" applyFont="1" applyBorder="1" applyAlignment="1">
      <alignment horizontal="center" vertical="center"/>
    </xf>
    <xf numFmtId="0" fontId="17" fillId="7" borderId="40" xfId="0" applyFont="1" applyFill="1" applyBorder="1"/>
    <xf numFmtId="0" fontId="11" fillId="4" borderId="40" xfId="0" applyFont="1" applyFill="1" applyBorder="1" applyAlignment="1">
      <alignment vertical="center"/>
    </xf>
    <xf numFmtId="164" fontId="7" fillId="3" borderId="46" xfId="0" applyNumberFormat="1" applyFont="1" applyFill="1" applyBorder="1" applyAlignment="1">
      <alignment horizontal="center" vertical="center"/>
    </xf>
    <xf numFmtId="164" fontId="13" fillId="2" borderId="53" xfId="0" applyNumberFormat="1" applyFont="1" applyFill="1" applyBorder="1" applyAlignment="1">
      <alignment horizontal="center" vertical="center"/>
    </xf>
    <xf numFmtId="164" fontId="13" fillId="2" borderId="52" xfId="0" applyNumberFormat="1" applyFont="1" applyFill="1" applyBorder="1" applyAlignment="1">
      <alignment horizontal="center" vertical="center"/>
    </xf>
    <xf numFmtId="0" fontId="20" fillId="0" borderId="24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0" fillId="0" borderId="18" xfId="0" applyFont="1" applyBorder="1" applyAlignment="1">
      <alignment horizontal="center" vertical="center"/>
    </xf>
    <xf numFmtId="0" fontId="20" fillId="3" borderId="17" xfId="0" applyFont="1" applyFill="1" applyBorder="1" applyAlignment="1">
      <alignment horizontal="right" vertical="center"/>
    </xf>
    <xf numFmtId="0" fontId="7" fillId="0" borderId="46" xfId="0" applyFont="1" applyBorder="1" applyAlignment="1">
      <alignment horizontal="center" vertical="center"/>
    </xf>
    <xf numFmtId="164" fontId="13" fillId="0" borderId="54" xfId="0" applyNumberFormat="1" applyFont="1" applyBorder="1" applyAlignment="1">
      <alignment horizontal="center" vertical="center"/>
    </xf>
    <xf numFmtId="0" fontId="13" fillId="3" borderId="26" xfId="0" applyFont="1" applyFill="1" applyBorder="1" applyAlignment="1">
      <alignment horizontal="right" vertical="top"/>
    </xf>
    <xf numFmtId="0" fontId="13" fillId="3" borderId="27" xfId="0" applyFont="1" applyFill="1" applyBorder="1" applyAlignment="1">
      <alignment horizontal="left" vertical="top"/>
    </xf>
    <xf numFmtId="0" fontId="13" fillId="0" borderId="27" xfId="0" applyFont="1" applyBorder="1" applyAlignment="1">
      <alignment horizontal="center" vertical="top"/>
    </xf>
    <xf numFmtId="0" fontId="13" fillId="0" borderId="27" xfId="0" applyFont="1" applyBorder="1" applyAlignment="1">
      <alignment horizontal="left" vertical="top"/>
    </xf>
    <xf numFmtId="0" fontId="23" fillId="0" borderId="25" xfId="0" applyFont="1" applyBorder="1"/>
    <xf numFmtId="0" fontId="23" fillId="0" borderId="13" xfId="0" applyFont="1" applyBorder="1"/>
    <xf numFmtId="0" fontId="13" fillId="0" borderId="24" xfId="0" applyFont="1" applyBorder="1" applyAlignment="1">
      <alignment horizontal="left" vertical="top"/>
    </xf>
    <xf numFmtId="0" fontId="13" fillId="3" borderId="18" xfId="0" applyFont="1" applyFill="1" applyBorder="1" applyAlignment="1">
      <alignment horizontal="left" vertical="top"/>
    </xf>
    <xf numFmtId="0" fontId="13" fillId="0" borderId="18" xfId="0" applyFont="1" applyBorder="1" applyAlignment="1">
      <alignment horizontal="center" vertical="top"/>
    </xf>
    <xf numFmtId="0" fontId="13" fillId="0" borderId="19" xfId="0" applyFont="1" applyBorder="1" applyAlignment="1">
      <alignment horizontal="left" vertical="top"/>
    </xf>
    <xf numFmtId="0" fontId="13" fillId="0" borderId="28" xfId="0" applyFont="1" applyBorder="1" applyAlignment="1">
      <alignment horizontal="left" vertical="center"/>
    </xf>
    <xf numFmtId="0" fontId="13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0" fillId="3" borderId="18" xfId="0" applyFont="1" applyFill="1" applyBorder="1" applyAlignment="1">
      <alignment horizontal="left" vertical="center"/>
    </xf>
    <xf numFmtId="0" fontId="13" fillId="3" borderId="27" xfId="0" applyFont="1" applyFill="1" applyBorder="1" applyAlignment="1">
      <alignment horizontal="center" vertical="center"/>
    </xf>
    <xf numFmtId="0" fontId="20" fillId="0" borderId="27" xfId="0" applyFont="1" applyBorder="1" applyAlignment="1">
      <alignment horizontal="left" vertical="top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vertical="center"/>
    </xf>
    <xf numFmtId="0" fontId="13" fillId="3" borderId="18" xfId="0" applyFont="1" applyFill="1" applyBorder="1" applyAlignment="1">
      <alignment horizontal="left" vertical="center"/>
    </xf>
    <xf numFmtId="0" fontId="13" fillId="0" borderId="22" xfId="0" applyFont="1" applyBorder="1" applyAlignment="1">
      <alignment horizontal="left"/>
    </xf>
    <xf numFmtId="0" fontId="13" fillId="0" borderId="57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37" xfId="0" applyFont="1" applyBorder="1" applyAlignment="1">
      <alignment horizontal="left" vertical="center"/>
    </xf>
    <xf numFmtId="0" fontId="13" fillId="0" borderId="59" xfId="0" applyFont="1" applyBorder="1"/>
    <xf numFmtId="0" fontId="13" fillId="0" borderId="49" xfId="0" applyFont="1" applyBorder="1"/>
    <xf numFmtId="0" fontId="25" fillId="0" borderId="55" xfId="0" applyFont="1" applyBorder="1" applyAlignment="1">
      <alignment vertical="center"/>
    </xf>
    <xf numFmtId="0" fontId="13" fillId="3" borderId="58" xfId="0" applyFont="1" applyFill="1" applyBorder="1" applyAlignment="1">
      <alignment horizontal="right" vertical="center"/>
    </xf>
    <xf numFmtId="0" fontId="13" fillId="3" borderId="26" xfId="0" applyFont="1" applyFill="1" applyBorder="1" applyAlignment="1">
      <alignment horizontal="right" vertical="center"/>
    </xf>
    <xf numFmtId="0" fontId="13" fillId="3" borderId="25" xfId="0" applyFont="1" applyFill="1" applyBorder="1" applyAlignment="1">
      <alignment horizontal="right" vertical="center"/>
    </xf>
    <xf numFmtId="0" fontId="13" fillId="3" borderId="56" xfId="0" applyFont="1" applyFill="1" applyBorder="1" applyAlignment="1">
      <alignment horizontal="right" vertical="center"/>
    </xf>
    <xf numFmtId="0" fontId="13" fillId="8" borderId="12" xfId="0" applyFont="1" applyFill="1" applyBorder="1" applyAlignment="1">
      <alignment horizontal="right" vertical="center"/>
    </xf>
    <xf numFmtId="0" fontId="14" fillId="8" borderId="35" xfId="0" applyFont="1" applyFill="1" applyBorder="1" applyAlignment="1">
      <alignment vertical="center"/>
    </xf>
    <xf numFmtId="0" fontId="13" fillId="8" borderId="13" xfId="0" applyFont="1" applyFill="1" applyBorder="1" applyAlignment="1">
      <alignment vertical="center"/>
    </xf>
    <xf numFmtId="0" fontId="0" fillId="3" borderId="25" xfId="0" applyFill="1" applyBorder="1"/>
    <xf numFmtId="0" fontId="13" fillId="3" borderId="36" xfId="0" applyFont="1" applyFill="1" applyBorder="1" applyAlignment="1">
      <alignment horizontal="right" vertical="center"/>
    </xf>
    <xf numFmtId="0" fontId="7" fillId="8" borderId="12" xfId="0" applyFont="1" applyFill="1" applyBorder="1" applyAlignment="1">
      <alignment horizontal="right" vertical="center"/>
    </xf>
    <xf numFmtId="0" fontId="7" fillId="8" borderId="13" xfId="0" applyFont="1" applyFill="1" applyBorder="1" applyAlignment="1">
      <alignment vertical="center"/>
    </xf>
    <xf numFmtId="0" fontId="7" fillId="8" borderId="14" xfId="0" applyFont="1" applyFill="1" applyBorder="1" applyAlignment="1">
      <alignment vertical="center"/>
    </xf>
    <xf numFmtId="0" fontId="26" fillId="8" borderId="35" xfId="0" applyFont="1" applyFill="1" applyBorder="1" applyAlignment="1">
      <alignment vertical="center"/>
    </xf>
    <xf numFmtId="0" fontId="28" fillId="4" borderId="0" xfId="0" applyFont="1" applyFill="1"/>
    <xf numFmtId="0" fontId="27" fillId="4" borderId="6" xfId="0" applyFont="1" applyFill="1" applyBorder="1" applyAlignment="1">
      <alignment horizontal="right" vertical="center"/>
    </xf>
    <xf numFmtId="0" fontId="27" fillId="4" borderId="2" xfId="0" applyFont="1" applyFill="1" applyBorder="1"/>
    <xf numFmtId="0" fontId="27" fillId="4" borderId="2" xfId="0" applyFont="1" applyFill="1" applyBorder="1" applyAlignment="1">
      <alignment vertical="center"/>
    </xf>
    <xf numFmtId="0" fontId="27" fillId="4" borderId="3" xfId="0" applyFont="1" applyFill="1" applyBorder="1" applyAlignment="1">
      <alignment vertical="center"/>
    </xf>
    <xf numFmtId="0" fontId="13" fillId="3" borderId="30" xfId="0" applyFont="1" applyFill="1" applyBorder="1" applyAlignment="1">
      <alignment horizontal="right" vertical="center"/>
    </xf>
    <xf numFmtId="0" fontId="1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13" fillId="3" borderId="13" xfId="0" applyFont="1" applyFill="1" applyBorder="1" applyAlignment="1">
      <alignment horizontal="left" vertical="center"/>
    </xf>
    <xf numFmtId="49" fontId="29" fillId="7" borderId="13" xfId="0" applyNumberFormat="1" applyFont="1" applyFill="1" applyBorder="1" applyAlignment="1">
      <alignment horizontal="left" vertical="center"/>
    </xf>
    <xf numFmtId="164" fontId="13" fillId="0" borderId="16" xfId="0" applyNumberFormat="1" applyFont="1" applyBorder="1" applyAlignment="1">
      <alignment horizontal="center" vertical="center"/>
    </xf>
    <xf numFmtId="0" fontId="30" fillId="0" borderId="18" xfId="0" applyFont="1" applyBorder="1" applyAlignment="1">
      <alignment vertical="center"/>
    </xf>
    <xf numFmtId="0" fontId="24" fillId="0" borderId="17" xfId="0" applyFont="1" applyBorder="1"/>
    <xf numFmtId="0" fontId="13" fillId="3" borderId="60" xfId="0" applyFont="1" applyFill="1" applyBorder="1" applyAlignment="1">
      <alignment horizontal="right" vertical="top"/>
    </xf>
    <xf numFmtId="0" fontId="13" fillId="3" borderId="61" xfId="0" applyFont="1" applyFill="1" applyBorder="1" applyAlignment="1">
      <alignment horizontal="left" vertical="top"/>
    </xf>
    <xf numFmtId="0" fontId="13" fillId="3" borderId="61" xfId="0" applyFont="1" applyFill="1" applyBorder="1" applyAlignment="1">
      <alignment horizontal="center" vertical="top"/>
    </xf>
    <xf numFmtId="0" fontId="13" fillId="3" borderId="49" xfId="0" applyFont="1" applyFill="1" applyBorder="1" applyAlignment="1">
      <alignment horizontal="left" vertical="top"/>
    </xf>
    <xf numFmtId="0" fontId="13" fillId="0" borderId="0" xfId="0" applyFont="1"/>
    <xf numFmtId="0" fontId="13" fillId="0" borderId="27" xfId="0" applyFont="1" applyBorder="1" applyAlignment="1">
      <alignment horizontal="center" vertical="center"/>
    </xf>
    <xf numFmtId="0" fontId="13" fillId="3" borderId="60" xfId="0" applyFont="1" applyFill="1" applyBorder="1" applyAlignment="1">
      <alignment horizontal="right" vertical="center"/>
    </xf>
    <xf numFmtId="0" fontId="13" fillId="3" borderId="19" xfId="0" applyFont="1" applyFill="1" applyBorder="1" applyAlignment="1">
      <alignment horizontal="left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left" vertical="center"/>
    </xf>
    <xf numFmtId="0" fontId="13" fillId="0" borderId="62" xfId="0" applyFont="1" applyBorder="1" applyAlignment="1">
      <alignment horizontal="left" vertical="top"/>
    </xf>
    <xf numFmtId="0" fontId="13" fillId="0" borderId="23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32" fillId="0" borderId="0" xfId="0" applyFont="1"/>
    <xf numFmtId="0" fontId="31" fillId="0" borderId="0" xfId="0" applyFont="1"/>
    <xf numFmtId="164" fontId="13" fillId="2" borderId="20" xfId="0" applyNumberFormat="1" applyFont="1" applyFill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63" xfId="0" applyFont="1" applyBorder="1" applyAlignment="1">
      <alignment horizontal="left" vertical="top"/>
    </xf>
    <xf numFmtId="0" fontId="13" fillId="0" borderId="64" xfId="0" applyFont="1" applyBorder="1"/>
    <xf numFmtId="164" fontId="13" fillId="2" borderId="51" xfId="0" applyNumberFormat="1" applyFont="1" applyFill="1" applyBorder="1" applyAlignment="1">
      <alignment horizontal="center" vertical="center"/>
    </xf>
    <xf numFmtId="164" fontId="13" fillId="0" borderId="65" xfId="0" applyNumberFormat="1" applyFont="1" applyBorder="1" applyAlignment="1">
      <alignment horizontal="center" vertical="center"/>
    </xf>
    <xf numFmtId="164" fontId="13" fillId="0" borderId="66" xfId="0" applyNumberFormat="1" applyFont="1" applyBorder="1" applyAlignment="1">
      <alignment horizontal="center" vertical="center"/>
    </xf>
    <xf numFmtId="0" fontId="13" fillId="3" borderId="67" xfId="0" applyFont="1" applyFill="1" applyBorder="1" applyAlignment="1">
      <alignment horizontal="right" vertical="center"/>
    </xf>
    <xf numFmtId="0" fontId="13" fillId="0" borderId="59" xfId="0" applyFont="1" applyBorder="1" applyAlignment="1">
      <alignment horizontal="center"/>
    </xf>
    <xf numFmtId="0" fontId="13" fillId="0" borderId="68" xfId="0" applyFont="1" applyBorder="1"/>
    <xf numFmtId="0" fontId="13" fillId="3" borderId="37" xfId="0" applyFont="1" applyFill="1" applyBorder="1" applyAlignment="1">
      <alignment horizontal="left" vertical="center"/>
    </xf>
    <xf numFmtId="164" fontId="13" fillId="0" borderId="6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3" fillId="0" borderId="0" xfId="0" applyFont="1"/>
    <xf numFmtId="164" fontId="13" fillId="0" borderId="69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663300"/>
      <color rgb="FF996633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758F9-1F1B-4685-A5AB-160AD8DDB3A9}">
  <dimension ref="A1:R84"/>
  <sheetViews>
    <sheetView tabSelected="1" topLeftCell="A31" zoomScale="85" zoomScaleNormal="85" workbookViewId="0">
      <selection activeCell="K37" sqref="K37"/>
    </sheetView>
  </sheetViews>
  <sheetFormatPr defaultRowHeight="15" x14ac:dyDescent="0.25"/>
  <cols>
    <col min="1" max="1" width="7" customWidth="1"/>
    <col min="2" max="2" width="21.5703125" customWidth="1"/>
    <col min="3" max="3" width="8" customWidth="1"/>
    <col min="4" max="4" width="17.7109375" customWidth="1"/>
    <col min="5" max="5" width="30.5703125" customWidth="1"/>
    <col min="6" max="6" width="9.140625" customWidth="1"/>
    <col min="8" max="8" width="4.7109375" customWidth="1"/>
    <col min="9" max="9" width="5.7109375" customWidth="1"/>
    <col min="11" max="11" width="22.7109375" customWidth="1"/>
    <col min="13" max="13" width="18" customWidth="1"/>
    <col min="16" max="16" width="15.140625" customWidth="1"/>
    <col min="17" max="17" width="14.7109375" customWidth="1"/>
  </cols>
  <sheetData>
    <row r="1" spans="1:18" ht="15.75" thickTop="1" x14ac:dyDescent="0.25">
      <c r="A1" s="198" t="s">
        <v>177</v>
      </c>
      <c r="B1" s="199"/>
      <c r="C1" s="199"/>
      <c r="D1" s="199"/>
      <c r="E1" s="199"/>
      <c r="F1" s="199"/>
      <c r="G1" s="200"/>
      <c r="H1" s="1"/>
    </row>
    <row r="2" spans="1:18" ht="15.75" thickBot="1" x14ac:dyDescent="0.3">
      <c r="A2" s="201"/>
      <c r="B2" s="202"/>
      <c r="C2" s="202"/>
      <c r="D2" s="202"/>
      <c r="E2" s="202"/>
      <c r="F2" s="202"/>
      <c r="G2" s="203"/>
      <c r="H2" s="1"/>
    </row>
    <row r="3" spans="1:18" ht="16.5" thickTop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6" t="s">
        <v>5</v>
      </c>
      <c r="G3" s="17" t="s">
        <v>6</v>
      </c>
      <c r="H3" s="2"/>
    </row>
    <row r="4" spans="1:18" ht="16.5" thickBot="1" x14ac:dyDescent="0.3">
      <c r="A4" s="18"/>
      <c r="B4" s="19"/>
      <c r="C4" s="19" t="s">
        <v>7</v>
      </c>
      <c r="D4" s="19"/>
      <c r="E4" s="20" t="s">
        <v>8</v>
      </c>
      <c r="F4" s="21" t="s">
        <v>9</v>
      </c>
      <c r="G4" s="22" t="s">
        <v>9</v>
      </c>
      <c r="H4" s="1"/>
    </row>
    <row r="5" spans="1:18" ht="22.5" thickTop="1" thickBot="1" x14ac:dyDescent="0.3">
      <c r="A5" s="62"/>
      <c r="B5" s="62" t="s">
        <v>130</v>
      </c>
      <c r="C5" s="63"/>
      <c r="D5" s="64"/>
      <c r="E5" s="64"/>
      <c r="F5" s="89">
        <v>0.33333333333333331</v>
      </c>
      <c r="G5" s="65"/>
      <c r="H5" s="1"/>
      <c r="K5" s="52"/>
      <c r="L5" s="66"/>
      <c r="M5" s="66"/>
      <c r="N5" s="66"/>
      <c r="O5" s="66"/>
    </row>
    <row r="6" spans="1:18" ht="22.5" customHeight="1" thickTop="1" thickBot="1" x14ac:dyDescent="0.3">
      <c r="A6" s="149"/>
      <c r="B6" s="150" t="s">
        <v>131</v>
      </c>
      <c r="C6" s="151"/>
      <c r="D6" s="151"/>
      <c r="E6" s="151"/>
      <c r="F6" s="53">
        <v>0.45833333333333331</v>
      </c>
      <c r="G6" s="42"/>
      <c r="H6" s="1"/>
    </row>
    <row r="7" spans="1:18" ht="16.5" thickTop="1" x14ac:dyDescent="0.25">
      <c r="A7" s="145" t="s">
        <v>126</v>
      </c>
      <c r="B7" s="141" t="s">
        <v>101</v>
      </c>
      <c r="C7" s="140" t="s">
        <v>17</v>
      </c>
      <c r="D7" s="29" t="s">
        <v>125</v>
      </c>
      <c r="E7" s="136" t="s">
        <v>36</v>
      </c>
      <c r="F7" s="54">
        <v>0.45833333333333331</v>
      </c>
      <c r="G7" s="23">
        <f>F14+TIME(0,4,0)</f>
        <v>0.48055555555555546</v>
      </c>
      <c r="H7" s="1">
        <v>1</v>
      </c>
      <c r="K7" s="52"/>
      <c r="L7" s="66"/>
      <c r="M7" s="66"/>
      <c r="N7" s="66"/>
      <c r="O7" s="66"/>
    </row>
    <row r="8" spans="1:18" ht="15.75" x14ac:dyDescent="0.25">
      <c r="A8" s="145" t="s">
        <v>44</v>
      </c>
      <c r="B8" s="45" t="s">
        <v>50</v>
      </c>
      <c r="C8" s="140" t="s">
        <v>17</v>
      </c>
      <c r="D8" s="33" t="s">
        <v>62</v>
      </c>
      <c r="E8" s="51" t="s">
        <v>70</v>
      </c>
      <c r="F8" s="39">
        <f>F7+TIME(0,4,0)</f>
        <v>0.46111111111111108</v>
      </c>
      <c r="G8" s="28">
        <f>G7+TIME(0,3,0)</f>
        <v>0.48263888888888878</v>
      </c>
      <c r="H8" s="1">
        <v>1</v>
      </c>
      <c r="K8" s="52"/>
      <c r="L8" s="66"/>
      <c r="M8" s="66"/>
      <c r="N8" s="66"/>
      <c r="O8" s="66"/>
    </row>
    <row r="9" spans="1:18" ht="15.75" x14ac:dyDescent="0.25">
      <c r="A9" s="145" t="s">
        <v>29</v>
      </c>
      <c r="B9" s="45" t="s">
        <v>102</v>
      </c>
      <c r="C9" s="140" t="s">
        <v>17</v>
      </c>
      <c r="D9" s="29" t="s">
        <v>125</v>
      </c>
      <c r="E9" s="51" t="s">
        <v>103</v>
      </c>
      <c r="F9" s="39">
        <f t="shared" ref="F9:F12" si="0">F8+TIME(0,4,0)</f>
        <v>0.46388888888888885</v>
      </c>
      <c r="G9" s="28">
        <f t="shared" ref="G9:G12" si="1">G8+TIME(0,3,0)</f>
        <v>0.48472222222222211</v>
      </c>
      <c r="H9" s="1">
        <v>1</v>
      </c>
      <c r="O9" s="66"/>
    </row>
    <row r="10" spans="1:18" ht="15.75" x14ac:dyDescent="0.25">
      <c r="A10" s="145" t="s">
        <v>30</v>
      </c>
      <c r="B10" s="45" t="s">
        <v>105</v>
      </c>
      <c r="C10" s="140" t="s">
        <v>17</v>
      </c>
      <c r="D10" s="29" t="s">
        <v>125</v>
      </c>
      <c r="E10" s="51" t="s">
        <v>37</v>
      </c>
      <c r="F10" s="39">
        <f t="shared" si="0"/>
        <v>0.46666666666666662</v>
      </c>
      <c r="G10" s="28">
        <f t="shared" si="1"/>
        <v>0.48680555555555544</v>
      </c>
      <c r="H10" s="1">
        <v>1</v>
      </c>
      <c r="L10" s="66"/>
      <c r="M10" s="66"/>
      <c r="N10" s="66"/>
      <c r="O10" s="66"/>
    </row>
    <row r="11" spans="1:18" ht="15.75" x14ac:dyDescent="0.25">
      <c r="A11" s="145" t="s">
        <v>31</v>
      </c>
      <c r="B11" s="45" t="s">
        <v>106</v>
      </c>
      <c r="C11" s="140" t="s">
        <v>17</v>
      </c>
      <c r="D11" s="29" t="s">
        <v>125</v>
      </c>
      <c r="E11" s="51" t="s">
        <v>107</v>
      </c>
      <c r="F11" s="39">
        <f t="shared" si="0"/>
        <v>0.46944444444444439</v>
      </c>
      <c r="G11" s="28">
        <f t="shared" si="1"/>
        <v>0.48888888888888876</v>
      </c>
      <c r="H11" s="1">
        <v>1</v>
      </c>
      <c r="N11" s="66"/>
      <c r="O11" s="66"/>
    </row>
    <row r="12" spans="1:18" ht="15.75" x14ac:dyDescent="0.25">
      <c r="A12" s="145" t="s">
        <v>32</v>
      </c>
      <c r="B12" s="45" t="s">
        <v>108</v>
      </c>
      <c r="C12" s="140" t="s">
        <v>17</v>
      </c>
      <c r="D12" s="29" t="s">
        <v>125</v>
      </c>
      <c r="E12" s="51" t="s">
        <v>109</v>
      </c>
      <c r="F12" s="39">
        <f t="shared" si="0"/>
        <v>0.47222222222222215</v>
      </c>
      <c r="G12" s="28">
        <f t="shared" si="1"/>
        <v>0.49097222222222209</v>
      </c>
      <c r="H12" s="1">
        <v>1</v>
      </c>
      <c r="L12" s="66"/>
      <c r="M12" s="66"/>
      <c r="N12" s="66"/>
      <c r="O12" s="66"/>
    </row>
    <row r="13" spans="1:18" ht="15.75" x14ac:dyDescent="0.25">
      <c r="A13" s="26" t="s">
        <v>33</v>
      </c>
      <c r="B13" s="29" t="s">
        <v>163</v>
      </c>
      <c r="C13" s="30" t="s">
        <v>43</v>
      </c>
      <c r="D13" s="29" t="s">
        <v>125</v>
      </c>
      <c r="E13" s="51" t="s">
        <v>103</v>
      </c>
      <c r="F13" s="60">
        <f>F12+TIME(0,4,0)</f>
        <v>0.47499999999999992</v>
      </c>
      <c r="G13" s="72">
        <f>G12+TIME(0,3,0)</f>
        <v>0.49305555555555541</v>
      </c>
      <c r="H13" s="1"/>
      <c r="L13" s="66"/>
      <c r="M13" s="66"/>
      <c r="N13" s="66"/>
      <c r="O13" s="66"/>
    </row>
    <row r="14" spans="1:18" ht="16.5" thickBot="1" x14ac:dyDescent="0.3">
      <c r="A14" s="193" t="s">
        <v>166</v>
      </c>
      <c r="B14" s="142" t="s">
        <v>38</v>
      </c>
      <c r="C14" s="194" t="s">
        <v>43</v>
      </c>
      <c r="D14" s="142" t="s">
        <v>64</v>
      </c>
      <c r="E14" s="195" t="s">
        <v>39</v>
      </c>
      <c r="F14" s="60">
        <f>F13+TIME(0,4,0)</f>
        <v>0.47777777777777769</v>
      </c>
      <c r="G14" s="192">
        <f>G13+TIME(0,3,0)</f>
        <v>0.49513888888888874</v>
      </c>
      <c r="H14" s="1">
        <v>1</v>
      </c>
      <c r="R14" s="66"/>
    </row>
    <row r="15" spans="1:18" ht="17.25" thickTop="1" thickBot="1" x14ac:dyDescent="0.3">
      <c r="A15" s="147"/>
      <c r="B15" s="78"/>
      <c r="C15" s="79"/>
      <c r="D15" s="78"/>
      <c r="E15" s="80"/>
      <c r="F15" s="36">
        <f>G14+TIME(0,4,0)</f>
        <v>0.49791666666666651</v>
      </c>
      <c r="G15" s="168"/>
      <c r="H15" s="1"/>
      <c r="M15" s="66"/>
      <c r="N15" s="66"/>
      <c r="O15" s="66"/>
    </row>
    <row r="16" spans="1:18" ht="16.5" thickTop="1" x14ac:dyDescent="0.25">
      <c r="A16" s="145" t="s">
        <v>34</v>
      </c>
      <c r="B16" s="37" t="s">
        <v>16</v>
      </c>
      <c r="C16" s="140" t="s">
        <v>17</v>
      </c>
      <c r="D16" s="29" t="s">
        <v>125</v>
      </c>
      <c r="E16" s="136" t="s">
        <v>110</v>
      </c>
      <c r="F16" s="24">
        <f>F15+TIME(0,0,0)</f>
        <v>0.49791666666666651</v>
      </c>
      <c r="G16" s="28">
        <f>F22+TIME(0,3,0)</f>
        <v>0.5166666666666665</v>
      </c>
      <c r="H16" s="1">
        <v>1</v>
      </c>
    </row>
    <row r="17" spans="1:17" ht="15.75" x14ac:dyDescent="0.25">
      <c r="A17" s="148" t="s">
        <v>45</v>
      </c>
      <c r="B17" s="45" t="s">
        <v>111</v>
      </c>
      <c r="C17" s="140" t="s">
        <v>17</v>
      </c>
      <c r="D17" s="29" t="s">
        <v>125</v>
      </c>
      <c r="E17" s="51" t="s">
        <v>112</v>
      </c>
      <c r="F17" s="39">
        <f t="shared" ref="F17:F22" si="2">F16+TIME(0,4,0)</f>
        <v>0.50069444444444433</v>
      </c>
      <c r="G17" s="28">
        <f t="shared" ref="G17:G22" si="3">G16+TIME(0,3,0)</f>
        <v>0.51874999999999982</v>
      </c>
      <c r="H17" s="1">
        <v>1</v>
      </c>
      <c r="L17" s="129"/>
      <c r="M17" s="130"/>
      <c r="N17" s="131"/>
      <c r="O17" s="131"/>
    </row>
    <row r="18" spans="1:17" ht="15.75" x14ac:dyDescent="0.25">
      <c r="A18" s="26" t="s">
        <v>164</v>
      </c>
      <c r="B18" s="45" t="s">
        <v>113</v>
      </c>
      <c r="C18" s="140" t="s">
        <v>17</v>
      </c>
      <c r="D18" s="29" t="s">
        <v>125</v>
      </c>
      <c r="E18" s="51" t="s">
        <v>114</v>
      </c>
      <c r="F18" s="39">
        <f t="shared" si="2"/>
        <v>0.5034722222222221</v>
      </c>
      <c r="G18" s="28">
        <f t="shared" si="3"/>
        <v>0.52083333333333315</v>
      </c>
      <c r="H18" s="1">
        <v>1</v>
      </c>
      <c r="L18" s="129"/>
      <c r="M18" s="130"/>
      <c r="N18" s="131"/>
      <c r="O18" s="131"/>
    </row>
    <row r="19" spans="1:17" ht="15.75" x14ac:dyDescent="0.25">
      <c r="A19" s="148" t="s">
        <v>46</v>
      </c>
      <c r="B19" s="45" t="s">
        <v>50</v>
      </c>
      <c r="C19" s="139" t="s">
        <v>43</v>
      </c>
      <c r="D19" s="33" t="s">
        <v>62</v>
      </c>
      <c r="E19" s="51" t="s">
        <v>66</v>
      </c>
      <c r="F19" s="39">
        <f t="shared" si="2"/>
        <v>0.50624999999999987</v>
      </c>
      <c r="G19" s="28">
        <f t="shared" si="3"/>
        <v>0.52291666666666647</v>
      </c>
      <c r="H19" s="1">
        <v>1</v>
      </c>
      <c r="L19" s="66"/>
      <c r="M19" s="66"/>
      <c r="N19" s="66"/>
    </row>
    <row r="20" spans="1:17" ht="16.5" thickBot="1" x14ac:dyDescent="0.3">
      <c r="A20" s="145" t="s">
        <v>47</v>
      </c>
      <c r="B20" s="45" t="s">
        <v>162</v>
      </c>
      <c r="C20" s="139" t="s">
        <v>17</v>
      </c>
      <c r="D20" s="29" t="s">
        <v>125</v>
      </c>
      <c r="E20" s="144" t="s">
        <v>124</v>
      </c>
      <c r="F20" s="39">
        <f t="shared" si="2"/>
        <v>0.50902777777777763</v>
      </c>
      <c r="G20" s="28">
        <f t="shared" si="3"/>
        <v>0.5249999999999998</v>
      </c>
      <c r="H20" s="1">
        <v>1</v>
      </c>
      <c r="L20" s="66"/>
      <c r="M20" s="66"/>
      <c r="N20" s="66"/>
    </row>
    <row r="21" spans="1:17" ht="15.75" x14ac:dyDescent="0.25">
      <c r="A21" s="26" t="s">
        <v>127</v>
      </c>
      <c r="B21" s="45" t="s">
        <v>115</v>
      </c>
      <c r="C21" s="140" t="s">
        <v>17</v>
      </c>
      <c r="D21" s="29" t="s">
        <v>125</v>
      </c>
      <c r="E21" s="51" t="s">
        <v>116</v>
      </c>
      <c r="F21" s="39">
        <f t="shared" si="2"/>
        <v>0.5118055555555554</v>
      </c>
      <c r="G21" s="28">
        <f t="shared" si="3"/>
        <v>0.52708333333333313</v>
      </c>
      <c r="H21" s="1">
        <v>1</v>
      </c>
    </row>
    <row r="22" spans="1:17" ht="16.5" thickBot="1" x14ac:dyDescent="0.3">
      <c r="A22" s="26" t="s">
        <v>48</v>
      </c>
      <c r="B22" s="49" t="s">
        <v>18</v>
      </c>
      <c r="C22" s="68" t="s">
        <v>17</v>
      </c>
      <c r="D22" s="33" t="s">
        <v>62</v>
      </c>
      <c r="E22" s="143" t="s">
        <v>65</v>
      </c>
      <c r="F22" s="60">
        <f t="shared" si="2"/>
        <v>0.51458333333333317</v>
      </c>
      <c r="G22" s="28">
        <f t="shared" si="3"/>
        <v>0.52916666666666645</v>
      </c>
      <c r="H22" s="1">
        <v>1</v>
      </c>
      <c r="L22" s="66"/>
      <c r="M22" s="66"/>
      <c r="N22" s="66"/>
    </row>
    <row r="23" spans="1:17" ht="17.25" thickTop="1" thickBot="1" x14ac:dyDescent="0.3">
      <c r="A23" s="147"/>
      <c r="B23" s="74"/>
      <c r="C23" s="75"/>
      <c r="D23" s="74"/>
      <c r="E23" s="74"/>
      <c r="F23" s="36">
        <f>G22+TIME(0,4,0)</f>
        <v>0.53194444444444422</v>
      </c>
      <c r="G23" s="76"/>
      <c r="H23" s="1"/>
      <c r="L23" s="66"/>
      <c r="M23" s="66"/>
      <c r="N23" s="66"/>
    </row>
    <row r="24" spans="1:17" ht="16.5" thickTop="1" x14ac:dyDescent="0.25">
      <c r="A24" s="148" t="s">
        <v>49</v>
      </c>
      <c r="B24" s="141" t="s">
        <v>89</v>
      </c>
      <c r="C24" s="139" t="s">
        <v>17</v>
      </c>
      <c r="D24" s="33" t="s">
        <v>42</v>
      </c>
      <c r="E24" s="33" t="s">
        <v>90</v>
      </c>
      <c r="F24" s="73">
        <f>F23+TIME(0,0,0)</f>
        <v>0.53194444444444422</v>
      </c>
      <c r="G24" s="55">
        <f>F30+TIME(0,4,0)</f>
        <v>0.5513888888888886</v>
      </c>
      <c r="H24" s="1">
        <v>1</v>
      </c>
      <c r="M24" s="66"/>
      <c r="N24" s="66"/>
    </row>
    <row r="25" spans="1:17" ht="16.5" thickBot="1" x14ac:dyDescent="0.3">
      <c r="A25" s="148" t="s">
        <v>51</v>
      </c>
      <c r="B25" s="45" t="s">
        <v>117</v>
      </c>
      <c r="C25" s="139" t="s">
        <v>17</v>
      </c>
      <c r="D25" s="29" t="s">
        <v>125</v>
      </c>
      <c r="E25" s="144" t="s">
        <v>118</v>
      </c>
      <c r="F25" s="24">
        <f>F24+TIME(0,4,0)</f>
        <v>0.53472222222222199</v>
      </c>
      <c r="G25" s="28">
        <f>G24+TIME(0,3,0)</f>
        <v>0.55347222222222192</v>
      </c>
      <c r="H25" s="1">
        <v>1</v>
      </c>
    </row>
    <row r="26" spans="1:17" ht="16.5" thickBot="1" x14ac:dyDescent="0.3">
      <c r="A26" s="148" t="s">
        <v>52</v>
      </c>
      <c r="B26" s="45" t="s">
        <v>119</v>
      </c>
      <c r="C26" s="139" t="s">
        <v>17</v>
      </c>
      <c r="D26" s="29" t="s">
        <v>125</v>
      </c>
      <c r="E26" s="144" t="s">
        <v>120</v>
      </c>
      <c r="F26" s="24">
        <f t="shared" ref="F26:F30" si="4">F25+TIME(0,4,0)</f>
        <v>0.53749999999999976</v>
      </c>
      <c r="G26" s="28">
        <f t="shared" ref="G26:G30" si="5">G25+TIME(0,3,0)</f>
        <v>0.55555555555555525</v>
      </c>
      <c r="H26" s="1">
        <v>1</v>
      </c>
      <c r="L26" s="66"/>
      <c r="M26" s="66"/>
      <c r="N26" s="66"/>
    </row>
    <row r="27" spans="1:17" ht="16.5" thickBot="1" x14ac:dyDescent="0.3">
      <c r="A27" s="148" t="s">
        <v>53</v>
      </c>
      <c r="B27" s="45" t="s">
        <v>121</v>
      </c>
      <c r="C27" s="139" t="s">
        <v>17</v>
      </c>
      <c r="D27" s="29" t="s">
        <v>125</v>
      </c>
      <c r="E27" s="144" t="s">
        <v>122</v>
      </c>
      <c r="F27" s="24">
        <f t="shared" si="4"/>
        <v>0.54027777777777752</v>
      </c>
      <c r="G27" s="28">
        <f t="shared" si="5"/>
        <v>0.55763888888888857</v>
      </c>
      <c r="H27" s="1">
        <v>1</v>
      </c>
      <c r="L27" s="66"/>
      <c r="M27" s="66"/>
      <c r="N27" s="66"/>
    </row>
    <row r="28" spans="1:17" ht="16.5" thickBot="1" x14ac:dyDescent="0.3">
      <c r="A28" s="148" t="s">
        <v>54</v>
      </c>
      <c r="B28" s="45" t="s">
        <v>123</v>
      </c>
      <c r="C28" s="139" t="s">
        <v>17</v>
      </c>
      <c r="D28" s="29" t="s">
        <v>125</v>
      </c>
      <c r="E28" s="144" t="s">
        <v>35</v>
      </c>
      <c r="F28" s="24">
        <f t="shared" si="4"/>
        <v>0.54305555555555529</v>
      </c>
      <c r="G28" s="28">
        <f t="shared" si="5"/>
        <v>0.5597222222222219</v>
      </c>
      <c r="H28" s="1">
        <v>1</v>
      </c>
      <c r="N28" s="66"/>
    </row>
    <row r="29" spans="1:17" ht="15.75" x14ac:dyDescent="0.25">
      <c r="A29" s="146" t="s">
        <v>128</v>
      </c>
      <c r="B29" s="45" t="s">
        <v>102</v>
      </c>
      <c r="C29" s="140" t="s">
        <v>17</v>
      </c>
      <c r="D29" s="29" t="s">
        <v>125</v>
      </c>
      <c r="E29" s="51" t="s">
        <v>104</v>
      </c>
      <c r="F29" s="24">
        <f t="shared" si="4"/>
        <v>0.54583333333333306</v>
      </c>
      <c r="G29" s="28">
        <f t="shared" si="5"/>
        <v>0.56180555555555522</v>
      </c>
      <c r="H29" s="1">
        <v>1</v>
      </c>
      <c r="L29" s="66"/>
      <c r="M29" s="66"/>
      <c r="N29" s="66"/>
    </row>
    <row r="30" spans="1:17" ht="16.5" thickBot="1" x14ac:dyDescent="0.3">
      <c r="A30" s="146" t="s">
        <v>165</v>
      </c>
      <c r="B30" s="138" t="s">
        <v>40</v>
      </c>
      <c r="C30" s="68" t="s">
        <v>17</v>
      </c>
      <c r="D30" s="67" t="s">
        <v>41</v>
      </c>
      <c r="E30" s="71" t="s">
        <v>63</v>
      </c>
      <c r="F30" s="24">
        <f t="shared" si="4"/>
        <v>0.54861111111111083</v>
      </c>
      <c r="G30" s="28">
        <f t="shared" si="5"/>
        <v>0.56388888888888855</v>
      </c>
      <c r="H30" s="1">
        <v>1</v>
      </c>
      <c r="L30" s="66"/>
      <c r="M30" s="66"/>
      <c r="N30" s="66"/>
    </row>
    <row r="31" spans="1:17" ht="22.5" thickTop="1" thickBot="1" x14ac:dyDescent="0.3">
      <c r="A31" s="62"/>
      <c r="B31" s="62" t="s">
        <v>135</v>
      </c>
      <c r="C31" s="63"/>
      <c r="D31" s="64"/>
      <c r="E31" s="64"/>
      <c r="F31" s="31"/>
      <c r="G31" s="32"/>
      <c r="H31" s="1"/>
      <c r="L31" s="66"/>
      <c r="M31" s="66"/>
      <c r="N31" s="66"/>
    </row>
    <row r="32" spans="1:17" ht="21.75" customHeight="1" thickTop="1" thickBot="1" x14ac:dyDescent="0.3">
      <c r="A32" s="154"/>
      <c r="B32" s="157" t="s">
        <v>10</v>
      </c>
      <c r="C32" s="155"/>
      <c r="D32" s="155"/>
      <c r="E32" s="156"/>
      <c r="F32" s="34" t="s">
        <v>129</v>
      </c>
      <c r="G32" s="4"/>
      <c r="H32" s="1"/>
      <c r="Q32" s="66"/>
    </row>
    <row r="33" spans="1:14" ht="20.25" thickTop="1" thickBot="1" x14ac:dyDescent="0.35">
      <c r="A33" s="159"/>
      <c r="B33" s="158" t="s">
        <v>132</v>
      </c>
      <c r="C33" s="160"/>
      <c r="D33" s="161"/>
      <c r="E33" s="162"/>
      <c r="F33" s="3"/>
      <c r="G33" s="4"/>
      <c r="H33" s="1"/>
      <c r="L33" s="66"/>
      <c r="M33" s="66"/>
      <c r="N33" s="66"/>
    </row>
    <row r="34" spans="1:14" ht="16.5" thickTop="1" x14ac:dyDescent="0.25">
      <c r="A34" s="170">
        <v>963</v>
      </c>
      <c r="B34" s="29" t="s">
        <v>100</v>
      </c>
      <c r="C34" s="30" t="s">
        <v>80</v>
      </c>
      <c r="D34" s="29" t="s">
        <v>81</v>
      </c>
      <c r="E34" s="44" t="s">
        <v>82</v>
      </c>
      <c r="F34" s="81">
        <v>0.625</v>
      </c>
      <c r="G34" s="82">
        <f>F39+TIME(0,4,0)</f>
        <v>0.64166666666666661</v>
      </c>
      <c r="H34" s="1">
        <v>1</v>
      </c>
    </row>
    <row r="35" spans="1:14" ht="15.75" x14ac:dyDescent="0.25">
      <c r="A35" s="163">
        <v>221</v>
      </c>
      <c r="B35" s="90" t="s">
        <v>140</v>
      </c>
      <c r="C35" s="30" t="s">
        <v>80</v>
      </c>
      <c r="D35" s="49" t="s">
        <v>133</v>
      </c>
      <c r="E35" s="127" t="s">
        <v>134</v>
      </c>
      <c r="F35" s="39">
        <f t="shared" ref="F35:G37" si="6">F34+TIME(0,4,0)</f>
        <v>0.62777777777777777</v>
      </c>
      <c r="G35" s="25">
        <f t="shared" si="6"/>
        <v>0.64444444444444438</v>
      </c>
      <c r="H35" s="1">
        <v>1</v>
      </c>
      <c r="J35" s="128"/>
      <c r="K35" s="129"/>
      <c r="L35" s="130"/>
      <c r="M35" s="131"/>
      <c r="N35" s="131"/>
    </row>
    <row r="36" spans="1:14" ht="15.75" x14ac:dyDescent="0.25">
      <c r="A36" s="26" t="s">
        <v>73</v>
      </c>
      <c r="B36" s="90" t="s">
        <v>74</v>
      </c>
      <c r="C36" s="91" t="s">
        <v>12</v>
      </c>
      <c r="D36" s="49" t="s">
        <v>75</v>
      </c>
      <c r="E36" s="92" t="s">
        <v>76</v>
      </c>
      <c r="F36" s="39">
        <f t="shared" si="6"/>
        <v>0.63055555555555554</v>
      </c>
      <c r="G36" s="25">
        <f t="shared" si="6"/>
        <v>0.64722222222222214</v>
      </c>
      <c r="H36" s="1">
        <v>1</v>
      </c>
      <c r="J36" s="128"/>
      <c r="K36" s="129"/>
      <c r="L36" s="130"/>
      <c r="M36" s="131"/>
      <c r="N36" s="131"/>
    </row>
    <row r="37" spans="1:14" ht="15.75" x14ac:dyDescent="0.25">
      <c r="A37" s="148" t="s">
        <v>14</v>
      </c>
      <c r="B37" s="137" t="s">
        <v>92</v>
      </c>
      <c r="C37" s="133" t="s">
        <v>11</v>
      </c>
      <c r="D37" s="134" t="s">
        <v>83</v>
      </c>
      <c r="E37" s="127" t="s">
        <v>84</v>
      </c>
      <c r="F37" s="39">
        <f t="shared" si="6"/>
        <v>0.6333333333333333</v>
      </c>
      <c r="G37" s="25">
        <f t="shared" si="6"/>
        <v>0.64999999999999991</v>
      </c>
      <c r="H37" s="1">
        <v>1</v>
      </c>
      <c r="J37" s="128"/>
      <c r="K37" s="204"/>
      <c r="L37" s="130"/>
      <c r="M37" s="131"/>
      <c r="N37" s="131"/>
    </row>
    <row r="38" spans="1:14" ht="15.75" x14ac:dyDescent="0.25">
      <c r="A38" s="146">
        <v>1892</v>
      </c>
      <c r="B38" s="47" t="s">
        <v>93</v>
      </c>
      <c r="C38" s="100" t="s">
        <v>11</v>
      </c>
      <c r="D38" s="48" t="s">
        <v>94</v>
      </c>
      <c r="E38" s="127" t="s">
        <v>95</v>
      </c>
      <c r="F38" s="60">
        <f>F37+TIME(0,4,0)</f>
        <v>0.63611111111111107</v>
      </c>
      <c r="G38" s="205">
        <f>G37+TIME(0,4,0)</f>
        <v>0.65277777777777768</v>
      </c>
      <c r="H38" s="1">
        <v>1</v>
      </c>
      <c r="J38" s="128"/>
      <c r="K38" s="204"/>
      <c r="L38" s="130"/>
      <c r="M38" s="131"/>
      <c r="N38" s="131"/>
    </row>
    <row r="39" spans="1:14" ht="16.5" thickBot="1" x14ac:dyDescent="0.3">
      <c r="A39" s="146" t="s">
        <v>178</v>
      </c>
      <c r="B39" s="47" t="s">
        <v>179</v>
      </c>
      <c r="C39" s="100" t="s">
        <v>13</v>
      </c>
      <c r="D39" s="48" t="s">
        <v>181</v>
      </c>
      <c r="E39" s="127" t="s">
        <v>180</v>
      </c>
      <c r="F39" s="191">
        <f>F38+TIME(0,4,0)</f>
        <v>0.63888888888888884</v>
      </c>
      <c r="G39" s="197">
        <f>G38+TIME(0,4,0)</f>
        <v>0.65555555555555545</v>
      </c>
      <c r="H39" s="1">
        <v>1</v>
      </c>
      <c r="M39" s="66"/>
      <c r="N39" s="66"/>
    </row>
    <row r="40" spans="1:14" ht="17.25" thickTop="1" thickBot="1" x14ac:dyDescent="0.3">
      <c r="A40" s="147"/>
      <c r="B40" s="166"/>
      <c r="C40" s="164"/>
      <c r="D40" s="165"/>
      <c r="E40" s="165"/>
      <c r="F40" s="83"/>
      <c r="G40" s="84"/>
      <c r="H40" s="1"/>
    </row>
    <row r="41" spans="1:14" ht="20.25" thickTop="1" thickBot="1" x14ac:dyDescent="0.35">
      <c r="A41" s="152"/>
      <c r="B41" s="106" t="s">
        <v>21</v>
      </c>
      <c r="C41" s="9"/>
      <c r="D41" s="9"/>
      <c r="E41" s="9"/>
      <c r="F41" s="9"/>
      <c r="G41" s="41"/>
      <c r="H41" s="1"/>
      <c r="M41" s="131"/>
      <c r="N41" s="131"/>
    </row>
    <row r="42" spans="1:14" ht="16.5" thickTop="1" x14ac:dyDescent="0.25">
      <c r="A42" s="153" t="s">
        <v>168</v>
      </c>
      <c r="B42" s="88" t="s">
        <v>59</v>
      </c>
      <c r="C42" s="135" t="s">
        <v>11</v>
      </c>
      <c r="D42" s="88" t="s">
        <v>42</v>
      </c>
      <c r="E42" s="136" t="s">
        <v>91</v>
      </c>
      <c r="F42" s="85">
        <f>G39+TIME(0,4,0)</f>
        <v>0.65833333333333321</v>
      </c>
      <c r="G42" s="105">
        <f>F45+TIME(0,4,0)</f>
        <v>0.66944444444444429</v>
      </c>
      <c r="H42" s="1">
        <v>1</v>
      </c>
    </row>
    <row r="43" spans="1:14" ht="15.75" x14ac:dyDescent="0.25">
      <c r="A43" s="117" t="s">
        <v>169</v>
      </c>
      <c r="B43" s="118" t="s">
        <v>60</v>
      </c>
      <c r="C43" s="119" t="s">
        <v>11</v>
      </c>
      <c r="D43" s="120" t="s">
        <v>15</v>
      </c>
      <c r="E43" s="95" t="s">
        <v>61</v>
      </c>
      <c r="F43" s="39">
        <f t="shared" ref="F43:G44" si="7">F42+TIME(0,4,0)</f>
        <v>0.66111111111111098</v>
      </c>
      <c r="G43" s="28">
        <f t="shared" si="7"/>
        <v>0.67222222222222205</v>
      </c>
      <c r="H43" s="1">
        <v>1</v>
      </c>
    </row>
    <row r="44" spans="1:14" ht="15.75" x14ac:dyDescent="0.25">
      <c r="A44" s="117" t="s">
        <v>170</v>
      </c>
      <c r="B44" s="169" t="s">
        <v>67</v>
      </c>
      <c r="C44" s="70" t="s">
        <v>11</v>
      </c>
      <c r="D44" s="69" t="s">
        <v>68</v>
      </c>
      <c r="E44" s="77" t="s">
        <v>69</v>
      </c>
      <c r="F44" s="24">
        <f t="shared" si="7"/>
        <v>0.66388888888888875</v>
      </c>
      <c r="G44" s="28">
        <f t="shared" si="7"/>
        <v>0.67499999999999982</v>
      </c>
      <c r="H44" s="1">
        <v>1</v>
      </c>
    </row>
    <row r="45" spans="1:14" ht="16.5" thickBot="1" x14ac:dyDescent="0.3">
      <c r="A45" s="117" t="s">
        <v>171</v>
      </c>
      <c r="B45" s="118" t="s">
        <v>20</v>
      </c>
      <c r="C45" s="119" t="s">
        <v>11</v>
      </c>
      <c r="D45" s="120" t="s">
        <v>15</v>
      </c>
      <c r="E45" s="123" t="s">
        <v>71</v>
      </c>
      <c r="F45" s="24">
        <f>F44+TIME(0,4,0)</f>
        <v>0.66666666666666652</v>
      </c>
      <c r="G45" s="28">
        <f>G44+TIME(0,4,0)</f>
        <v>0.67777777777777759</v>
      </c>
      <c r="H45" s="1">
        <v>1</v>
      </c>
    </row>
    <row r="46" spans="1:14" ht="20.25" thickTop="1" thickBot="1" x14ac:dyDescent="0.3">
      <c r="A46" s="101"/>
      <c r="B46" s="167" t="s">
        <v>22</v>
      </c>
      <c r="C46" s="102"/>
      <c r="D46" s="103"/>
      <c r="E46" s="104"/>
      <c r="F46" s="36">
        <f>G45+TIME(0,7,0)</f>
        <v>0.68263888888888868</v>
      </c>
      <c r="G46" s="4"/>
      <c r="H46" s="1"/>
    </row>
    <row r="47" spans="1:14" ht="17.25" thickTop="1" thickBot="1" x14ac:dyDescent="0.3">
      <c r="A47" s="5"/>
      <c r="B47" s="129"/>
      <c r="C47" s="6"/>
      <c r="D47" s="7"/>
      <c r="E47" s="7"/>
      <c r="F47" s="38">
        <f>F46+TIME(0,15,0)</f>
        <v>0.69305555555555531</v>
      </c>
      <c r="G47" s="4"/>
      <c r="H47" s="1"/>
    </row>
    <row r="48" spans="1:14" ht="16.5" thickTop="1" x14ac:dyDescent="0.25">
      <c r="A48" s="26" t="s">
        <v>19</v>
      </c>
      <c r="B48" s="196" t="s">
        <v>55</v>
      </c>
      <c r="C48" s="91" t="s">
        <v>11</v>
      </c>
      <c r="D48" s="49" t="s">
        <v>167</v>
      </c>
      <c r="E48" s="46" t="s">
        <v>56</v>
      </c>
      <c r="F48" s="38">
        <f>F47+TIME(0,0,0)</f>
        <v>0.69305555555555531</v>
      </c>
      <c r="G48" s="40">
        <f>F53+TIME(0,4,0)</f>
        <v>0.70972222222222192</v>
      </c>
      <c r="H48" s="1">
        <v>1</v>
      </c>
    </row>
    <row r="49" spans="1:15" ht="15.75" x14ac:dyDescent="0.25">
      <c r="A49" s="26" t="s">
        <v>173</v>
      </c>
      <c r="B49" s="90" t="s">
        <v>174</v>
      </c>
      <c r="C49" s="91" t="s">
        <v>13</v>
      </c>
      <c r="D49" s="49" t="s">
        <v>175</v>
      </c>
      <c r="E49" s="46" t="s">
        <v>176</v>
      </c>
      <c r="F49" s="24">
        <f>F47+TIME(0,4,0)</f>
        <v>0.69583333333333308</v>
      </c>
      <c r="G49" s="28">
        <f>G48+TIME(0,3,0)</f>
        <v>0.71180555555555525</v>
      </c>
      <c r="H49" s="1">
        <v>1</v>
      </c>
    </row>
    <row r="50" spans="1:15" ht="15.75" x14ac:dyDescent="0.25">
      <c r="A50" s="26">
        <v>873</v>
      </c>
      <c r="B50" s="90" t="s">
        <v>57</v>
      </c>
      <c r="C50" s="91" t="s">
        <v>13</v>
      </c>
      <c r="D50" s="49" t="s">
        <v>58</v>
      </c>
      <c r="E50" s="92" t="s">
        <v>88</v>
      </c>
      <c r="F50" s="24">
        <f>F49+TIME(0,4,0)</f>
        <v>0.69861111111111085</v>
      </c>
      <c r="G50" s="28">
        <f>G49+TIME(0,3,0)</f>
        <v>0.71388888888888857</v>
      </c>
      <c r="H50" s="1">
        <v>1</v>
      </c>
    </row>
    <row r="51" spans="1:15" ht="15.75" x14ac:dyDescent="0.25">
      <c r="A51" s="114" t="s">
        <v>77</v>
      </c>
      <c r="B51" s="132" t="s">
        <v>78</v>
      </c>
      <c r="C51" s="113" t="s">
        <v>13</v>
      </c>
      <c r="D51" s="112" t="s">
        <v>41</v>
      </c>
      <c r="E51" s="111" t="s">
        <v>79</v>
      </c>
      <c r="F51" s="24">
        <f t="shared" ref="F51:F52" si="8">F50+TIME(0,4,0)</f>
        <v>0.70138888888888862</v>
      </c>
      <c r="G51" s="28">
        <f>G50+TIME(0,3,0)</f>
        <v>0.7159722222222219</v>
      </c>
      <c r="H51" s="1">
        <v>1</v>
      </c>
    </row>
    <row r="52" spans="1:15" ht="15.75" x14ac:dyDescent="0.25">
      <c r="A52" s="146" t="s">
        <v>172</v>
      </c>
      <c r="B52" s="47" t="s">
        <v>93</v>
      </c>
      <c r="C52" s="100" t="s">
        <v>11</v>
      </c>
      <c r="D52" s="48" t="s">
        <v>94</v>
      </c>
      <c r="E52" s="127" t="s">
        <v>96</v>
      </c>
      <c r="F52" s="24">
        <f t="shared" si="8"/>
        <v>0.70416666666666639</v>
      </c>
      <c r="G52" s="28">
        <f>G51+TIME(0,3,0)</f>
        <v>0.71805555555555522</v>
      </c>
      <c r="H52" s="1">
        <v>1</v>
      </c>
    </row>
    <row r="53" spans="1:15" ht="16.5" thickBot="1" x14ac:dyDescent="0.3">
      <c r="A53" s="26">
        <v>3845</v>
      </c>
      <c r="B53" s="45" t="s">
        <v>161</v>
      </c>
      <c r="C53" s="43" t="s">
        <v>80</v>
      </c>
      <c r="D53" s="45" t="s">
        <v>26</v>
      </c>
      <c r="E53" s="183" t="s">
        <v>160</v>
      </c>
      <c r="F53" s="24">
        <f>F52+TIME(0,4,0)</f>
        <v>0.70694444444444415</v>
      </c>
      <c r="G53" s="28">
        <f>G52+TIME(0,4,0)</f>
        <v>0.72083333333333299</v>
      </c>
      <c r="H53" s="1">
        <v>1</v>
      </c>
    </row>
    <row r="54" spans="1:15" ht="17.25" thickTop="1" thickBot="1" x14ac:dyDescent="0.3">
      <c r="A54" s="121"/>
      <c r="B54" s="122"/>
      <c r="C54" s="122"/>
      <c r="D54" s="122"/>
      <c r="E54" s="122"/>
      <c r="F54" s="36">
        <f>G53+TIME(0,4,0)</f>
        <v>0.72361111111111076</v>
      </c>
      <c r="G54" s="87"/>
      <c r="H54" s="1"/>
    </row>
    <row r="55" spans="1:15" ht="16.5" thickTop="1" x14ac:dyDescent="0.25">
      <c r="A55" s="26">
        <v>4490</v>
      </c>
      <c r="B55" s="137" t="s">
        <v>152</v>
      </c>
      <c r="C55" s="43" t="s">
        <v>12</v>
      </c>
      <c r="D55" s="183" t="s">
        <v>153</v>
      </c>
      <c r="E55" s="183" t="s">
        <v>156</v>
      </c>
      <c r="F55" s="186">
        <f>F54+TIME(0,0,0)</f>
        <v>0.72361111111111076</v>
      </c>
      <c r="G55" s="86">
        <f>F59+TIME(0,4,0)</f>
        <v>0.7374999999999996</v>
      </c>
      <c r="H55" s="1">
        <v>1</v>
      </c>
    </row>
    <row r="56" spans="1:15" ht="15.75" x14ac:dyDescent="0.25">
      <c r="A56" s="117">
        <v>4962</v>
      </c>
      <c r="B56" s="118" t="s">
        <v>50</v>
      </c>
      <c r="C56" s="125" t="s">
        <v>12</v>
      </c>
      <c r="D56" s="94" t="s">
        <v>62</v>
      </c>
      <c r="E56" s="126" t="s">
        <v>72</v>
      </c>
      <c r="F56" s="24">
        <f>F55+TIME(0,4,0)</f>
        <v>0.72638888888888853</v>
      </c>
      <c r="G56" s="28">
        <f>G55+TIME(0,3,0)</f>
        <v>0.73958333333333293</v>
      </c>
      <c r="H56" s="1">
        <v>1</v>
      </c>
    </row>
    <row r="57" spans="1:15" ht="15.75" x14ac:dyDescent="0.25">
      <c r="A57" s="114">
        <v>4811</v>
      </c>
      <c r="B57" s="132" t="s">
        <v>87</v>
      </c>
      <c r="C57" s="113" t="s">
        <v>11</v>
      </c>
      <c r="D57" s="112" t="s">
        <v>86</v>
      </c>
      <c r="E57" s="111" t="s">
        <v>85</v>
      </c>
      <c r="F57" s="24">
        <f>F56+TIME(0,4,0)</f>
        <v>0.7291666666666663</v>
      </c>
      <c r="G57" s="28">
        <f>G56+TIME(0,3,0)</f>
        <v>0.74166666666666625</v>
      </c>
      <c r="H57" s="1">
        <v>1</v>
      </c>
    </row>
    <row r="58" spans="1:15" ht="15.75" x14ac:dyDescent="0.25">
      <c r="A58" s="26">
        <v>5133</v>
      </c>
      <c r="B58" s="90" t="s">
        <v>97</v>
      </c>
      <c r="C58" s="91" t="s">
        <v>11</v>
      </c>
      <c r="D58" s="49" t="s">
        <v>98</v>
      </c>
      <c r="E58" s="50" t="s">
        <v>99</v>
      </c>
      <c r="F58" s="24">
        <f>F57+TIME(0,4,0)</f>
        <v>0.73194444444444406</v>
      </c>
      <c r="G58" s="28">
        <f>G57+TIME(0,3,0)</f>
        <v>0.74374999999999958</v>
      </c>
      <c r="H58" s="1">
        <v>1</v>
      </c>
    </row>
    <row r="59" spans="1:15" ht="16.5" thickBot="1" x14ac:dyDescent="0.3">
      <c r="A59" s="26">
        <v>4166</v>
      </c>
      <c r="B59" s="49" t="s">
        <v>145</v>
      </c>
      <c r="C59" s="43" t="s">
        <v>11</v>
      </c>
      <c r="D59" s="175" t="s">
        <v>146</v>
      </c>
      <c r="E59" s="44" t="s">
        <v>147</v>
      </c>
      <c r="F59" s="27">
        <f>F58+TIME(0,4,0)</f>
        <v>0.73472222222222183</v>
      </c>
      <c r="G59" s="72">
        <f>G58+TIME(0,4,0)</f>
        <v>0.74652777777777735</v>
      </c>
      <c r="H59" s="1">
        <v>1</v>
      </c>
      <c r="O59" s="66"/>
    </row>
    <row r="60" spans="1:15" ht="17.25" thickTop="1" thickBot="1" x14ac:dyDescent="0.3">
      <c r="A60" s="121"/>
      <c r="B60" s="122"/>
      <c r="C60" s="122"/>
      <c r="D60" s="122"/>
      <c r="E60" s="122"/>
      <c r="F60" s="36">
        <f>G59+TIME(0,4,0)</f>
        <v>0.74930555555555511</v>
      </c>
      <c r="G60" s="87"/>
      <c r="H60" s="1"/>
      <c r="O60" s="66"/>
    </row>
    <row r="61" spans="1:15" ht="16.5" thickTop="1" x14ac:dyDescent="0.25">
      <c r="A61" s="93" t="s">
        <v>23</v>
      </c>
      <c r="B61" s="94" t="s">
        <v>24</v>
      </c>
      <c r="C61" s="43" t="s">
        <v>25</v>
      </c>
      <c r="D61" s="94" t="s">
        <v>26</v>
      </c>
      <c r="E61" s="95" t="s">
        <v>143</v>
      </c>
      <c r="F61" s="186">
        <f>F60+TIME(0,0,0)</f>
        <v>0.74930555555555511</v>
      </c>
      <c r="G61" s="86">
        <f>F68+TIME(0,4,0)</f>
        <v>0.76319444444444395</v>
      </c>
      <c r="H61" s="1">
        <v>1</v>
      </c>
      <c r="O61" s="184"/>
    </row>
    <row r="62" spans="1:15" ht="15.75" x14ac:dyDescent="0.25">
      <c r="A62" s="93"/>
      <c r="B62" s="96"/>
      <c r="C62" s="97"/>
      <c r="D62" s="98"/>
      <c r="E62" s="99" t="s">
        <v>144</v>
      </c>
      <c r="F62" s="24"/>
      <c r="G62" s="28"/>
      <c r="H62" s="1"/>
      <c r="M62" s="185"/>
      <c r="N62" s="185"/>
      <c r="O62" s="175"/>
    </row>
    <row r="63" spans="1:15" ht="15.75" x14ac:dyDescent="0.25">
      <c r="A63" s="146">
        <v>4212</v>
      </c>
      <c r="B63" s="47" t="s">
        <v>148</v>
      </c>
      <c r="C63" s="176" t="s">
        <v>138</v>
      </c>
      <c r="D63" s="48" t="s">
        <v>149</v>
      </c>
      <c r="E63" s="127" t="s">
        <v>150</v>
      </c>
      <c r="F63" s="27"/>
      <c r="G63" s="72"/>
      <c r="H63" s="1">
        <v>1</v>
      </c>
      <c r="O63" s="175"/>
    </row>
    <row r="64" spans="1:15" ht="16.5" thickBot="1" x14ac:dyDescent="0.3">
      <c r="A64" s="177"/>
      <c r="B64" s="178"/>
      <c r="C64" s="179"/>
      <c r="D64" s="180"/>
      <c r="E64" s="182" t="s">
        <v>151</v>
      </c>
      <c r="F64" s="24">
        <f>F61+TIME(0,4,0)</f>
        <v>0.75208333333333288</v>
      </c>
      <c r="G64" s="28">
        <f>G61+TIME(0,3,0)</f>
        <v>0.76527777777777728</v>
      </c>
      <c r="H64" s="1"/>
      <c r="O64" s="66"/>
    </row>
    <row r="65" spans="1:18" ht="16.5" thickTop="1" x14ac:dyDescent="0.25">
      <c r="A65" s="117">
        <v>4850</v>
      </c>
      <c r="B65" s="124" t="s">
        <v>136</v>
      </c>
      <c r="C65" s="125" t="s">
        <v>138</v>
      </c>
      <c r="D65" s="94" t="s">
        <v>137</v>
      </c>
      <c r="E65" s="181" t="s">
        <v>141</v>
      </c>
      <c r="F65" s="27"/>
      <c r="G65" s="72"/>
      <c r="H65" s="1">
        <v>1</v>
      </c>
      <c r="M65" s="66"/>
      <c r="N65" s="66"/>
      <c r="O65" s="66"/>
    </row>
    <row r="66" spans="1:18" ht="15.75" x14ac:dyDescent="0.25">
      <c r="A66" s="93"/>
      <c r="B66" s="96"/>
      <c r="C66" s="97"/>
      <c r="D66" s="98"/>
      <c r="E66" s="99" t="s">
        <v>139</v>
      </c>
      <c r="F66" s="24">
        <f>F64+TIME(0,4,0)</f>
        <v>0.75486111111111065</v>
      </c>
      <c r="G66" s="28">
        <f>G64+TIME(0,4,0)</f>
        <v>0.76805555555555505</v>
      </c>
      <c r="H66" s="1"/>
      <c r="M66" s="66"/>
      <c r="N66" s="66"/>
      <c r="O66" s="66"/>
    </row>
    <row r="67" spans="1:18" ht="15.75" x14ac:dyDescent="0.25">
      <c r="A67" s="146" t="s">
        <v>19</v>
      </c>
      <c r="B67" s="69" t="s">
        <v>154</v>
      </c>
      <c r="C67" s="70" t="s">
        <v>11</v>
      </c>
      <c r="D67" s="69" t="s">
        <v>153</v>
      </c>
      <c r="E67" s="69" t="s">
        <v>155</v>
      </c>
      <c r="F67" s="24">
        <f>F66+TIME(0,4,0)</f>
        <v>0.75763888888888842</v>
      </c>
      <c r="G67" s="28">
        <f>G66+TIME(0,4,0)</f>
        <v>0.77083333333333282</v>
      </c>
      <c r="H67" s="1">
        <v>1</v>
      </c>
      <c r="R67" s="66"/>
    </row>
    <row r="68" spans="1:18" ht="16.5" thickBot="1" x14ac:dyDescent="0.3">
      <c r="A68" s="171">
        <v>3915</v>
      </c>
      <c r="B68" s="172" t="s">
        <v>157</v>
      </c>
      <c r="C68" s="187" t="s">
        <v>80</v>
      </c>
      <c r="D68" s="188" t="s">
        <v>158</v>
      </c>
      <c r="E68" s="189" t="s">
        <v>159</v>
      </c>
      <c r="F68" s="24">
        <f>F67+TIME(0,4,0)</f>
        <v>0.76041666666666619</v>
      </c>
      <c r="G68" s="28">
        <f>G67+TIME(0,4,0)</f>
        <v>0.77361111111111058</v>
      </c>
      <c r="H68" s="1">
        <v>1</v>
      </c>
      <c r="M68" s="66"/>
      <c r="N68" s="66"/>
      <c r="O68" s="66"/>
    </row>
    <row r="69" spans="1:18" ht="17.25" thickTop="1" thickBot="1" x14ac:dyDescent="0.3">
      <c r="A69" s="5"/>
      <c r="B69" s="107" t="s">
        <v>142</v>
      </c>
      <c r="C69" s="6"/>
      <c r="D69" s="7"/>
      <c r="E69" s="7"/>
      <c r="F69" s="36">
        <f>G68+TIME(0,4,0)</f>
        <v>0.77638888888888835</v>
      </c>
      <c r="G69" s="108"/>
      <c r="H69" s="1"/>
      <c r="M69" s="130"/>
      <c r="N69" s="131"/>
      <c r="O69" s="131"/>
    </row>
    <row r="70" spans="1:18" ht="16.5" thickTop="1" x14ac:dyDescent="0.25">
      <c r="A70" s="26"/>
      <c r="B70" s="90"/>
      <c r="C70" s="91"/>
      <c r="D70" s="49"/>
      <c r="E70" s="49"/>
      <c r="F70" s="190">
        <f>G68+TIME(0,9,0)</f>
        <v>0.77986111111111056</v>
      </c>
      <c r="G70" s="109"/>
      <c r="H70" s="1"/>
      <c r="K70" s="128"/>
      <c r="L70" s="129"/>
      <c r="M70" s="130"/>
      <c r="N70" s="131"/>
      <c r="O70" s="131"/>
    </row>
    <row r="71" spans="1:18" ht="16.5" thickBot="1" x14ac:dyDescent="0.3">
      <c r="A71" s="171"/>
      <c r="B71" s="172"/>
      <c r="C71" s="173"/>
      <c r="D71" s="172"/>
      <c r="E71" s="174"/>
      <c r="F71" s="191"/>
      <c r="G71" s="116"/>
      <c r="H71" s="1"/>
    </row>
    <row r="72" spans="1:18" ht="22.5" thickTop="1" thickBot="1" x14ac:dyDescent="0.3">
      <c r="A72" s="56"/>
      <c r="B72" s="57" t="s">
        <v>27</v>
      </c>
      <c r="C72" s="58"/>
      <c r="D72" s="59"/>
      <c r="E72" s="59"/>
      <c r="F72" s="110">
        <f>F68+TIME(0,83,0)</f>
        <v>0.81805555555555509</v>
      </c>
      <c r="G72" s="115"/>
      <c r="H72" s="1"/>
      <c r="K72" s="52"/>
      <c r="L72" s="66"/>
      <c r="M72" s="66"/>
      <c r="N72" s="66"/>
      <c r="O72" s="66"/>
    </row>
    <row r="73" spans="1:18" ht="22.5" thickTop="1" thickBot="1" x14ac:dyDescent="0.3">
      <c r="A73" s="12"/>
      <c r="B73" s="35" t="s">
        <v>28</v>
      </c>
      <c r="C73" s="10"/>
      <c r="D73" s="11"/>
      <c r="E73" s="11"/>
      <c r="F73" s="61">
        <f>F72+TIME(0,60,0)</f>
        <v>0.85972222222222172</v>
      </c>
      <c r="G73" s="8"/>
      <c r="H73" s="2">
        <f>SUM(H5:H72)</f>
        <v>47</v>
      </c>
      <c r="I73" s="1">
        <f>SUM(H34:H69)</f>
        <v>26</v>
      </c>
    </row>
    <row r="74" spans="1:18" ht="16.5" thickTop="1" x14ac:dyDescent="0.25">
      <c r="H74" s="1"/>
      <c r="K74" s="52"/>
      <c r="L74" s="66"/>
      <c r="M74" s="66"/>
      <c r="N74" s="66"/>
      <c r="O74" s="66"/>
    </row>
    <row r="75" spans="1:18" ht="15.75" x14ac:dyDescent="0.25">
      <c r="K75" s="52"/>
      <c r="L75" s="66"/>
      <c r="M75" s="66"/>
      <c r="N75" s="66"/>
      <c r="O75" s="66"/>
    </row>
    <row r="76" spans="1:18" ht="15.75" x14ac:dyDescent="0.25">
      <c r="O76" s="66"/>
    </row>
    <row r="77" spans="1:18" ht="15.75" x14ac:dyDescent="0.25">
      <c r="L77" s="66"/>
      <c r="M77" s="66"/>
      <c r="N77" s="66"/>
      <c r="O77" s="66"/>
    </row>
    <row r="78" spans="1:18" ht="15.75" x14ac:dyDescent="0.25">
      <c r="L78" s="66"/>
      <c r="M78" s="66"/>
      <c r="N78" s="66"/>
      <c r="O78" s="66"/>
    </row>
    <row r="79" spans="1:18" ht="15.75" x14ac:dyDescent="0.25">
      <c r="L79" s="66"/>
      <c r="M79" s="66"/>
      <c r="N79" s="66"/>
      <c r="O79" s="66"/>
    </row>
    <row r="80" spans="1:18" ht="15.75" x14ac:dyDescent="0.25">
      <c r="R80" s="66"/>
    </row>
    <row r="81" spans="11:15" ht="15.75" x14ac:dyDescent="0.25">
      <c r="M81" s="66"/>
      <c r="N81" s="66"/>
      <c r="O81" s="66"/>
    </row>
    <row r="83" spans="11:15" ht="15.75" x14ac:dyDescent="0.25">
      <c r="K83" s="128"/>
      <c r="L83" s="129"/>
      <c r="M83" s="130"/>
      <c r="N83" s="131"/>
      <c r="O83" s="131"/>
    </row>
    <row r="84" spans="11:15" ht="15.75" x14ac:dyDescent="0.25">
      <c r="K84" s="128"/>
      <c r="L84" s="129"/>
      <c r="M84" s="130"/>
      <c r="N84" s="131"/>
      <c r="O84" s="131"/>
    </row>
  </sheetData>
  <mergeCells count="1">
    <mergeCell ref="A1:G2"/>
  </mergeCells>
  <pageMargins left="0.19685039370078741" right="0" top="0.39370078740157483" bottom="0.74803149606299213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Ties van Gog</dc:creator>
  <cp:lastModifiedBy>Ties van Gog</cp:lastModifiedBy>
  <cp:lastPrinted>2025-10-12T08:33:10Z</cp:lastPrinted>
  <dcterms:created xsi:type="dcterms:W3CDTF">2023-10-17T06:48:56Z</dcterms:created>
  <dcterms:modified xsi:type="dcterms:W3CDTF">2026-10-16T18:45:39Z</dcterms:modified>
</cp:coreProperties>
</file>