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Dressuur Vaardigheid\"/>
    </mc:Choice>
  </mc:AlternateContent>
  <xr:revisionPtr revIDLastSave="0" documentId="13_ncr:1_{992D8E09-8B07-448C-BEFB-C7D21E7F026F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eerste proef" sheetId="4" r:id="rId1"/>
    <sheet name="tweede proef" sheetId="1" r:id="rId2"/>
    <sheet name="vaardigheid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2" l="1"/>
  <c r="Y11" i="2"/>
  <c r="Z11" i="2" s="1"/>
  <c r="O11" i="2"/>
  <c r="Q11" i="2" s="1"/>
  <c r="L11" i="2"/>
  <c r="Z10" i="2"/>
  <c r="Y10" i="2"/>
  <c r="L10" i="2"/>
  <c r="O10" i="2" s="1"/>
  <c r="Q10" i="2" s="1"/>
  <c r="Y9" i="2"/>
  <c r="Z9" i="2" s="1"/>
  <c r="O9" i="2"/>
  <c r="Q9" i="2" s="1"/>
  <c r="L9" i="2"/>
  <c r="Y53" i="2"/>
  <c r="Z53" i="2" s="1"/>
  <c r="L53" i="2"/>
  <c r="O53" i="2" s="1"/>
  <c r="Q53" i="2" s="1"/>
  <c r="Y52" i="2"/>
  <c r="Z52" i="2" s="1"/>
  <c r="O52" i="2"/>
  <c r="Q52" i="2" s="1"/>
  <c r="Y54" i="2"/>
  <c r="Z54" i="2" s="1"/>
  <c r="L54" i="2"/>
  <c r="O54" i="2" s="1"/>
  <c r="Z59" i="2"/>
  <c r="Z26" i="2"/>
  <c r="Y80" i="2"/>
  <c r="Z80" i="2" s="1"/>
  <c r="Y79" i="2"/>
  <c r="Z79" i="2" s="1"/>
  <c r="Y76" i="2"/>
  <c r="Z76" i="2" s="1"/>
  <c r="Y75" i="2"/>
  <c r="Z75" i="2" s="1"/>
  <c r="Y74" i="2"/>
  <c r="Z74" i="2" s="1"/>
  <c r="Y73" i="2"/>
  <c r="Z73" i="2" s="1"/>
  <c r="Y70" i="2"/>
  <c r="Z70" i="2" s="1"/>
  <c r="Y66" i="2"/>
  <c r="Z66" i="2" s="1"/>
  <c r="Y63" i="2"/>
  <c r="Z63" i="2" s="1"/>
  <c r="Y60" i="2"/>
  <c r="Z60" i="2" s="1"/>
  <c r="Y59" i="2"/>
  <c r="Y58" i="2"/>
  <c r="Z58" i="2" s="1"/>
  <c r="Y57" i="2"/>
  <c r="Z57" i="2" s="1"/>
  <c r="Y49" i="2"/>
  <c r="Z49" i="2" s="1"/>
  <c r="Y48" i="2"/>
  <c r="Z48" i="2" s="1"/>
  <c r="Y45" i="2"/>
  <c r="Z45" i="2" s="1"/>
  <c r="Y44" i="2"/>
  <c r="Z44" i="2" s="1"/>
  <c r="Y41" i="2"/>
  <c r="Z41" i="2" s="1"/>
  <c r="Y38" i="2"/>
  <c r="Z38" i="2" s="1"/>
  <c r="Y35" i="2"/>
  <c r="Z35" i="2" s="1"/>
  <c r="Y34" i="2"/>
  <c r="Z34" i="2" s="1"/>
  <c r="Y33" i="2"/>
  <c r="Z33" i="2" s="1"/>
  <c r="Y32" i="2"/>
  <c r="Z32" i="2" s="1"/>
  <c r="Y29" i="2"/>
  <c r="Z29" i="2" s="1"/>
  <c r="Y28" i="2"/>
  <c r="Z28" i="2" s="1"/>
  <c r="Y27" i="2"/>
  <c r="Z27" i="2" s="1"/>
  <c r="Y26" i="2"/>
  <c r="Y23" i="2"/>
  <c r="Z23" i="2" s="1"/>
  <c r="Y22" i="2"/>
  <c r="Z22" i="2" s="1"/>
  <c r="Y21" i="2"/>
  <c r="Z21" i="2" s="1"/>
  <c r="Y18" i="2"/>
  <c r="Z18" i="2" s="1"/>
  <c r="Y17" i="2"/>
  <c r="Z17" i="2" s="1"/>
  <c r="Y16" i="2"/>
  <c r="Z16" i="2" s="1"/>
  <c r="Y15" i="2"/>
  <c r="Z15" i="2" s="1"/>
  <c r="Y12" i="2"/>
  <c r="Z12" i="2" s="1"/>
  <c r="Y8" i="2"/>
  <c r="Z8" i="2" s="1"/>
  <c r="Y7" i="2"/>
  <c r="Z7" i="2" s="1"/>
  <c r="L48" i="2"/>
  <c r="O48" i="2" s="1"/>
  <c r="Q48" i="2" s="1"/>
  <c r="L45" i="2"/>
  <c r="O45" i="2" s="1"/>
  <c r="Q45" i="2" s="1"/>
  <c r="O80" i="2"/>
  <c r="L75" i="2"/>
  <c r="O75" i="2" s="1"/>
  <c r="Q75" i="2" s="1"/>
  <c r="O74" i="2"/>
  <c r="Q74" i="2" s="1"/>
  <c r="O73" i="2"/>
  <c r="Q73" i="2" s="1"/>
  <c r="U69" i="2"/>
  <c r="Y69" i="2" s="1"/>
  <c r="Z69" i="2" s="1"/>
  <c r="L79" i="2"/>
  <c r="O79" i="2" s="1"/>
  <c r="Q79" i="2" s="1"/>
  <c r="L70" i="2"/>
  <c r="O70" i="2" s="1"/>
  <c r="Q70" i="2" s="1"/>
  <c r="L63" i="2"/>
  <c r="O63" i="2" s="1"/>
  <c r="Q63" i="2" s="1"/>
  <c r="L60" i="2"/>
  <c r="O60" i="2" s="1"/>
  <c r="Q60" i="2" s="1"/>
  <c r="O57" i="2"/>
  <c r="Q57" i="2" s="1"/>
  <c r="L49" i="2"/>
  <c r="O49" i="2" s="1"/>
  <c r="Q49" i="2" s="1"/>
  <c r="L44" i="2"/>
  <c r="O44" i="2" s="1"/>
  <c r="Q44" i="2" s="1"/>
  <c r="L38" i="2"/>
  <c r="L35" i="2"/>
  <c r="O35" i="2" s="1"/>
  <c r="Q35" i="2" s="1"/>
  <c r="L34" i="2"/>
  <c r="O34" i="2" s="1"/>
  <c r="Q34" i="2" s="1"/>
  <c r="L33" i="2"/>
  <c r="O33" i="2" s="1"/>
  <c r="Q33" i="2" s="1"/>
  <c r="O32" i="2"/>
  <c r="Q32" i="2" s="1"/>
  <c r="L29" i="2"/>
  <c r="L28" i="2"/>
  <c r="O28" i="2" s="1"/>
  <c r="Q28" i="2" s="1"/>
  <c r="L27" i="2"/>
  <c r="O27" i="2" s="1"/>
  <c r="Q27" i="2" s="1"/>
  <c r="O26" i="2"/>
  <c r="Q26" i="2" s="1"/>
  <c r="L23" i="2"/>
  <c r="O23" i="2" s="1"/>
  <c r="Q23" i="2" s="1"/>
  <c r="L22" i="2"/>
  <c r="O22" i="2" s="1"/>
  <c r="Q22" i="2" s="1"/>
  <c r="L21" i="2"/>
  <c r="O21" i="2" s="1"/>
  <c r="Q21" i="2" s="1"/>
  <c r="O18" i="2"/>
  <c r="L17" i="2"/>
  <c r="O17" i="2" s="1"/>
  <c r="Q17" i="2" s="1"/>
  <c r="L16" i="2"/>
  <c r="O16" i="2" s="1"/>
  <c r="Q16" i="2" s="1"/>
  <c r="L15" i="2"/>
  <c r="O15" i="2" s="1"/>
  <c r="Q15" i="2" s="1"/>
  <c r="O12" i="2"/>
  <c r="L8" i="2"/>
  <c r="O8" i="2" s="1"/>
  <c r="O7" i="2"/>
  <c r="Q7" i="2" s="1"/>
  <c r="O76" i="2"/>
  <c r="O69" i="2"/>
  <c r="Q69" i="2" s="1"/>
  <c r="O66" i="2"/>
  <c r="Q66" i="2" s="1"/>
  <c r="O59" i="2"/>
  <c r="Q59" i="2" s="1"/>
  <c r="O58" i="2"/>
  <c r="Q58" i="2" s="1"/>
  <c r="O41" i="2"/>
  <c r="Q41" i="2" s="1"/>
  <c r="O29" i="2"/>
  <c r="Q29" i="2" s="1"/>
  <c r="O38" i="2" l="1"/>
  <c r="Q38" i="2" s="1"/>
</calcChain>
</file>

<file path=xl/sharedStrings.xml><?xml version="1.0" encoding="utf-8"?>
<sst xmlns="http://schemas.openxmlformats.org/spreadsheetml/2006/main" count="693" uniqueCount="234">
  <si>
    <t>Ring 1</t>
  </si>
  <si>
    <t>Datum: 02-11-2025</t>
  </si>
  <si>
    <t>Aanvang: 09:00</t>
  </si>
  <si>
    <t>Jury bij C: Spronk - Franken, A.</t>
  </si>
  <si>
    <t>nr.--tijd</t>
  </si>
  <si>
    <t>Ruiter</t>
  </si>
  <si>
    <t>Paard</t>
  </si>
  <si>
    <t>Kl.</t>
  </si>
  <si>
    <t>Cat.</t>
  </si>
  <si>
    <t>P.nr.</t>
  </si>
  <si>
    <t>1--09:00</t>
  </si>
  <si>
    <t>René Wouters</t>
  </si>
  <si>
    <t>Imke</t>
  </si>
  <si>
    <t>L</t>
  </si>
  <si>
    <t>1-pa</t>
  </si>
  <si>
    <t>2--09:10</t>
  </si>
  <si>
    <t>Virginia van Rooij</t>
  </si>
  <si>
    <t>Explosion VR</t>
  </si>
  <si>
    <t>Z</t>
  </si>
  <si>
    <t>3--09:20</t>
  </si>
  <si>
    <t/>
  </si>
  <si>
    <t>4--09:30</t>
  </si>
  <si>
    <t>5--09:40</t>
  </si>
  <si>
    <t>Hans Verhoeven</t>
  </si>
  <si>
    <t>Inova</t>
  </si>
  <si>
    <t>ZZ</t>
  </si>
  <si>
    <t>6--09:50</t>
  </si>
  <si>
    <t>NN1/NN2</t>
  </si>
  <si>
    <t>B</t>
  </si>
  <si>
    <t>2-po</t>
  </si>
  <si>
    <t>7--10:00</t>
  </si>
  <si>
    <t>8--10:10</t>
  </si>
  <si>
    <t>9--10:20</t>
  </si>
  <si>
    <t>Lonneke van den Eijnden</t>
  </si>
  <si>
    <t>Joker Magic</t>
  </si>
  <si>
    <t>M</t>
  </si>
  <si>
    <t>1-po</t>
  </si>
  <si>
    <t>10--10:30</t>
  </si>
  <si>
    <t>Louis Van Haren</t>
  </si>
  <si>
    <t>Otje</t>
  </si>
  <si>
    <t>11--10:40</t>
  </si>
  <si>
    <t>12--10:50</t>
  </si>
  <si>
    <t>13--11:00</t>
  </si>
  <si>
    <t>Annika Van den Berg</t>
  </si>
  <si>
    <t>14--11:10</t>
  </si>
  <si>
    <t>Lindy Hanegraaf</t>
  </si>
  <si>
    <t>Wilgerd's Annabel</t>
  </si>
  <si>
    <t>15--11:20</t>
  </si>
  <si>
    <t>16--11:30</t>
  </si>
  <si>
    <t>17--11:40</t>
  </si>
  <si>
    <t>Jaylin van Dijk</t>
  </si>
  <si>
    <t>Pokemon L</t>
  </si>
  <si>
    <t>18--11:50</t>
  </si>
  <si>
    <t>Iris Dries</t>
  </si>
  <si>
    <t>Noël</t>
  </si>
  <si>
    <t>19--12:00</t>
  </si>
  <si>
    <t>20--12:10</t>
  </si>
  <si>
    <t>21--12:20</t>
  </si>
  <si>
    <t>David Tant</t>
  </si>
  <si>
    <t>Omar W</t>
  </si>
  <si>
    <t>22--12:30</t>
  </si>
  <si>
    <t>John Smeets</t>
  </si>
  <si>
    <t>danu</t>
  </si>
  <si>
    <t>pauze (30 min.)</t>
  </si>
  <si>
    <t>23--13:10</t>
  </si>
  <si>
    <t>24--13:20</t>
  </si>
  <si>
    <t>Ger Verstegen</t>
  </si>
  <si>
    <t>Kellsy,Calypso</t>
  </si>
  <si>
    <t>25--13:30</t>
  </si>
  <si>
    <t>26--13:40</t>
  </si>
  <si>
    <t>27--13:50</t>
  </si>
  <si>
    <t>Spirit</t>
  </si>
  <si>
    <t>28--14:00</t>
  </si>
  <si>
    <t>Ilse Steijvers</t>
  </si>
  <si>
    <t>Hazy v. d. Kastanje</t>
  </si>
  <si>
    <t>29--14:10</t>
  </si>
  <si>
    <t>30--14:20</t>
  </si>
  <si>
    <t>31--14:30</t>
  </si>
  <si>
    <t>Chantal Van der Wijst</t>
  </si>
  <si>
    <t>Pursy</t>
  </si>
  <si>
    <t>32--14:40</t>
  </si>
  <si>
    <t>Karen Borgers</t>
  </si>
  <si>
    <t>Max</t>
  </si>
  <si>
    <t>33--14:50</t>
  </si>
  <si>
    <t>34--15:00</t>
  </si>
  <si>
    <t>35--15:10</t>
  </si>
  <si>
    <t>NN1</t>
  </si>
  <si>
    <t>36--15:20</t>
  </si>
  <si>
    <t>Yvette van Amelsvoort</t>
  </si>
  <si>
    <t>Narnia</t>
  </si>
  <si>
    <t>37--15:30</t>
  </si>
  <si>
    <t>38--15:40</t>
  </si>
  <si>
    <t>39--15:50</t>
  </si>
  <si>
    <t>Nathalie Van Kuijk</t>
  </si>
  <si>
    <t>Jannet</t>
  </si>
  <si>
    <t>40--16:00</t>
  </si>
  <si>
    <t>41--16:10</t>
  </si>
  <si>
    <t>42--16:20</t>
  </si>
  <si>
    <t>43--16:30</t>
  </si>
  <si>
    <t>Hans Hoens</t>
  </si>
  <si>
    <t>Nestor Rose,Zazou</t>
  </si>
  <si>
    <t>2-pa</t>
  </si>
  <si>
    <t>44--16:40</t>
  </si>
  <si>
    <t>Jacqueline Bierens</t>
  </si>
  <si>
    <t>Kwinten</t>
  </si>
  <si>
    <t>45--16:50</t>
  </si>
  <si>
    <t>Hugo</t>
  </si>
  <si>
    <t>BB</t>
  </si>
  <si>
    <t>46--17:00</t>
  </si>
  <si>
    <t>nn</t>
  </si>
  <si>
    <t>startlijst eerste proef</t>
  </si>
  <si>
    <t>Irma Teunissen (HC)</t>
  </si>
  <si>
    <t>Joy Baten (HC)</t>
  </si>
  <si>
    <t>Helena Lammers (HC)</t>
  </si>
  <si>
    <t>Coen Romijn (HC)</t>
  </si>
  <si>
    <t>Lieve Driessen (HC)</t>
  </si>
  <si>
    <t xml:space="preserve">Jack Daniels </t>
  </si>
  <si>
    <t>Oregon</t>
  </si>
  <si>
    <t>Lieve Driessen</t>
  </si>
  <si>
    <t>46--17:20</t>
  </si>
  <si>
    <t>45--17:10</t>
  </si>
  <si>
    <t>44--17:00</t>
  </si>
  <si>
    <t>43--16:50</t>
  </si>
  <si>
    <t>42--16:40</t>
  </si>
  <si>
    <t>41--16:30</t>
  </si>
  <si>
    <t>40--16:20</t>
  </si>
  <si>
    <t>39--16:10</t>
  </si>
  <si>
    <t>38--16:00</t>
  </si>
  <si>
    <t>37--15:50</t>
  </si>
  <si>
    <t>36--15:40</t>
  </si>
  <si>
    <t xml:space="preserve"> Joy Baten (HC)</t>
  </si>
  <si>
    <t>35--15:30</t>
  </si>
  <si>
    <t>34--15:20</t>
  </si>
  <si>
    <t>33--15:10</t>
  </si>
  <si>
    <t>32--15:00</t>
  </si>
  <si>
    <t>31--14:50</t>
  </si>
  <si>
    <t>30--14:40</t>
  </si>
  <si>
    <t>29--14:30</t>
  </si>
  <si>
    <t>28--14:20</t>
  </si>
  <si>
    <t>27--14:10</t>
  </si>
  <si>
    <t>26--14:00</t>
  </si>
  <si>
    <t>25--13:50</t>
  </si>
  <si>
    <t>24--13:40</t>
  </si>
  <si>
    <t>23--13:30</t>
  </si>
  <si>
    <t>22--13:20</t>
  </si>
  <si>
    <t>21--13:10</t>
  </si>
  <si>
    <t>20--12:30</t>
  </si>
  <si>
    <t>19--12:20</t>
  </si>
  <si>
    <t>18--12:10</t>
  </si>
  <si>
    <t>17--12:00</t>
  </si>
  <si>
    <t>16--11:50</t>
  </si>
  <si>
    <t>15--11:40</t>
  </si>
  <si>
    <t>14--11:30</t>
  </si>
  <si>
    <t>13--11:20</t>
  </si>
  <si>
    <t>12--11:10</t>
  </si>
  <si>
    <t>11--11:00</t>
  </si>
  <si>
    <t>10--10:50</t>
  </si>
  <si>
    <t>9--10:40</t>
  </si>
  <si>
    <t>8--10:30</t>
  </si>
  <si>
    <t>7--10:20</t>
  </si>
  <si>
    <t>6--10:10</t>
  </si>
  <si>
    <t>5--10:00</t>
  </si>
  <si>
    <t>4--09:50</t>
  </si>
  <si>
    <t>3--09:40</t>
  </si>
  <si>
    <t>2--09:30</t>
  </si>
  <si>
    <t>1--09:20</t>
  </si>
  <si>
    <t>Aanvang: 09:20</t>
  </si>
  <si>
    <t>startlijst tweede proef</t>
  </si>
  <si>
    <t>1e</t>
  </si>
  <si>
    <t>Ilse Steyvers</t>
  </si>
  <si>
    <t>2e</t>
  </si>
  <si>
    <t>Marc vd Wildenberg</t>
  </si>
  <si>
    <t>Jos Corsten (HC)</t>
  </si>
  <si>
    <t>Frank Brakenhoff</t>
  </si>
  <si>
    <t>740 m.</t>
  </si>
  <si>
    <t>760 m.</t>
  </si>
  <si>
    <t>710 m.</t>
  </si>
  <si>
    <t>730 m.</t>
  </si>
  <si>
    <t>700 m.</t>
  </si>
  <si>
    <t>Helena Lammers(HC)</t>
  </si>
  <si>
    <t>Lonneke v.den Eijnden</t>
  </si>
  <si>
    <t>Marc Hanssen</t>
  </si>
  <si>
    <t>Johan Belien</t>
  </si>
  <si>
    <t>10-16-17</t>
  </si>
  <si>
    <t>Niet door de start naar poort 1</t>
  </si>
  <si>
    <t>8, 20</t>
  </si>
  <si>
    <t>3, 13,</t>
  </si>
  <si>
    <t>15b,</t>
  </si>
  <si>
    <t>10,13,15c,</t>
  </si>
  <si>
    <t>Johan Belien (HC) 2x</t>
  </si>
  <si>
    <t>6-14-15c-16-20</t>
  </si>
  <si>
    <t xml:space="preserve"> </t>
  </si>
  <si>
    <t xml:space="preserve">Uitslag  EGM - IDV 2025  </t>
  </si>
  <si>
    <t>02 november 2025.</t>
  </si>
  <si>
    <t>Enkelspan pony klasse L</t>
  </si>
  <si>
    <t>Enkelspan pony klasse M</t>
  </si>
  <si>
    <t>Enkelspan paard klasse L</t>
  </si>
  <si>
    <t>Enkelspan paard klasse M</t>
  </si>
  <si>
    <t>Tweespan pony klasse L</t>
  </si>
  <si>
    <t>Tweespan pony klasse Z</t>
  </si>
  <si>
    <t>Tweespan pony klasse M</t>
  </si>
  <si>
    <t>Tweespan paard klasse M</t>
  </si>
  <si>
    <t>Snel-</t>
  </si>
  <si>
    <t>Toegestane</t>
  </si>
  <si>
    <t xml:space="preserve">Gereden </t>
  </si>
  <si>
    <t>Tijdsover-</t>
  </si>
  <si>
    <t xml:space="preserve">Afgereden </t>
  </si>
  <si>
    <t>Strafp.</t>
  </si>
  <si>
    <t>Totaal</t>
  </si>
  <si>
    <t>Barragetijd</t>
  </si>
  <si>
    <t>heid m.</t>
  </si>
  <si>
    <t>tijd</t>
  </si>
  <si>
    <t>tijd in sec.</t>
  </si>
  <si>
    <t>schreiding</t>
  </si>
  <si>
    <t>ballen.</t>
  </si>
  <si>
    <t>Tijdfout</t>
  </si>
  <si>
    <t>Ballen</t>
  </si>
  <si>
    <t>fouten</t>
  </si>
  <si>
    <t>Seconden</t>
  </si>
  <si>
    <t>Barrage</t>
  </si>
  <si>
    <t>Opmerkingen</t>
  </si>
  <si>
    <t xml:space="preserve">Lengte </t>
  </si>
  <si>
    <t>parcours</t>
  </si>
  <si>
    <t>Basisparcours</t>
  </si>
  <si>
    <t xml:space="preserve">400 m. </t>
  </si>
  <si>
    <t>Achterwaarts 14</t>
  </si>
  <si>
    <t>EL</t>
  </si>
  <si>
    <t xml:space="preserve"> - 3 achterwaarts - 20</t>
  </si>
  <si>
    <t>Gereden route:  19</t>
  </si>
  <si>
    <t>Kantelen rijtuig</t>
  </si>
  <si>
    <t>Sulky</t>
  </si>
  <si>
    <t xml:space="preserve"> Eindresultaat</t>
  </si>
  <si>
    <r>
      <t xml:space="preserve">10,15a,15d,20 </t>
    </r>
    <r>
      <rPr>
        <b/>
        <i/>
        <sz val="12"/>
        <color rgb="FFFF0000"/>
        <rFont val="Calibri"/>
        <family val="2"/>
        <scheme val="minor"/>
      </rPr>
      <t>+5</t>
    </r>
  </si>
  <si>
    <r>
      <rPr>
        <b/>
        <sz val="12"/>
        <color rgb="FFFF000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strafpunten voor rijden 15D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</si>
</sst>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6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3" fillId="0" borderId="0" xfId="0" applyFont="1"/>
    <xf numFmtId="20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0" fontId="1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0" fillId="0" borderId="9" xfId="0" applyBorder="1"/>
    <xf numFmtId="0" fontId="3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7" fillId="0" borderId="6" xfId="0" applyFont="1" applyBorder="1"/>
    <xf numFmtId="0" fontId="3" fillId="0" borderId="3" xfId="0" applyFont="1" applyBorder="1" applyAlignment="1">
      <alignment horizontal="left"/>
    </xf>
    <xf numFmtId="0" fontId="3" fillId="0" borderId="6" xfId="0" applyFont="1" applyBorder="1"/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/>
    <xf numFmtId="0" fontId="0" fillId="0" borderId="10" xfId="0" applyBorder="1"/>
    <xf numFmtId="0" fontId="1" fillId="0" borderId="10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0" fillId="0" borderId="7" xfId="0" applyBorder="1"/>
    <xf numFmtId="0" fontId="3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11" xfId="0" applyFont="1" applyBorder="1" applyAlignment="1">
      <alignment horizontal="left" vertical="center"/>
    </xf>
    <xf numFmtId="164" fontId="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164" fontId="4" fillId="3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164" fontId="1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opLeftCell="A22" workbookViewId="0">
      <selection activeCell="K39" sqref="K39"/>
    </sheetView>
  </sheetViews>
  <sheetFormatPr defaultColWidth="9.140625" defaultRowHeight="14.25" x14ac:dyDescent="0.2"/>
  <cols>
    <col min="1" max="1" width="10.7109375" style="1" customWidth="1"/>
    <col min="2" max="2" width="23.7109375" style="1" customWidth="1"/>
    <col min="3" max="3" width="19.140625" style="1" customWidth="1"/>
    <col min="4" max="4" width="6.7109375" style="2" customWidth="1"/>
    <col min="5" max="5" width="6.7109375" style="3" customWidth="1"/>
    <col min="6" max="6" width="7.7109375" style="2" customWidth="1"/>
    <col min="7" max="16384" width="9.140625" style="1"/>
  </cols>
  <sheetData>
    <row r="1" spans="1:6" x14ac:dyDescent="0.2">
      <c r="A1" s="11" t="s">
        <v>110</v>
      </c>
    </row>
    <row r="3" spans="1:6" x14ac:dyDescent="0.2">
      <c r="A3" s="11" t="s">
        <v>0</v>
      </c>
    </row>
    <row r="4" spans="1:6" x14ac:dyDescent="0.2">
      <c r="A4" s="11" t="s">
        <v>1</v>
      </c>
    </row>
    <row r="5" spans="1:6" x14ac:dyDescent="0.2">
      <c r="A5" s="11" t="s">
        <v>2</v>
      </c>
    </row>
    <row r="7" spans="1:6" x14ac:dyDescent="0.2">
      <c r="A7" s="1" t="s">
        <v>3</v>
      </c>
    </row>
    <row r="10" spans="1:6" ht="15" x14ac:dyDescent="0.25">
      <c r="A10" s="8" t="s">
        <v>4</v>
      </c>
      <c r="B10" s="4" t="s">
        <v>5</v>
      </c>
      <c r="C10" s="4" t="s">
        <v>6</v>
      </c>
      <c r="D10" s="5" t="s">
        <v>7</v>
      </c>
      <c r="E10" s="7" t="s">
        <v>8</v>
      </c>
      <c r="F10" s="6" t="s">
        <v>9</v>
      </c>
    </row>
    <row r="11" spans="1:6" x14ac:dyDescent="0.2">
      <c r="A11" s="9" t="s">
        <v>10</v>
      </c>
      <c r="B11" s="9" t="s">
        <v>11</v>
      </c>
      <c r="C11" s="9" t="s">
        <v>12</v>
      </c>
      <c r="D11" s="9" t="s">
        <v>13</v>
      </c>
      <c r="E11" s="10" t="s">
        <v>14</v>
      </c>
      <c r="F11" s="9">
        <v>75</v>
      </c>
    </row>
    <row r="12" spans="1:6" x14ac:dyDescent="0.2">
      <c r="A12" s="9" t="s">
        <v>15</v>
      </c>
      <c r="B12" s="9" t="s">
        <v>16</v>
      </c>
      <c r="C12" s="9" t="s">
        <v>17</v>
      </c>
      <c r="D12" s="9" t="s">
        <v>18</v>
      </c>
      <c r="E12" s="10" t="s">
        <v>14</v>
      </c>
      <c r="F12" s="9">
        <v>81</v>
      </c>
    </row>
    <row r="13" spans="1:6" x14ac:dyDescent="0.2">
      <c r="A13" s="9" t="s">
        <v>19</v>
      </c>
      <c r="B13" s="9"/>
      <c r="C13" s="9"/>
      <c r="D13" s="9"/>
      <c r="E13" s="10" t="s">
        <v>20</v>
      </c>
      <c r="F13" s="9"/>
    </row>
    <row r="14" spans="1:6" x14ac:dyDescent="0.2">
      <c r="A14" s="9" t="s">
        <v>21</v>
      </c>
      <c r="B14" s="9"/>
      <c r="C14" s="9"/>
      <c r="D14" s="9"/>
      <c r="E14" s="10" t="s">
        <v>20</v>
      </c>
      <c r="F14" s="9"/>
    </row>
    <row r="15" spans="1:6" x14ac:dyDescent="0.2">
      <c r="A15" s="9" t="s">
        <v>22</v>
      </c>
      <c r="B15" s="9" t="s">
        <v>23</v>
      </c>
      <c r="C15" s="9" t="s">
        <v>24</v>
      </c>
      <c r="D15" s="9" t="s">
        <v>25</v>
      </c>
      <c r="E15" s="10" t="s">
        <v>14</v>
      </c>
      <c r="F15" s="9">
        <v>85</v>
      </c>
    </row>
    <row r="16" spans="1:6" x14ac:dyDescent="0.2">
      <c r="A16" s="9" t="s">
        <v>26</v>
      </c>
      <c r="B16" s="9" t="s">
        <v>111</v>
      </c>
      <c r="C16" s="9" t="s">
        <v>27</v>
      </c>
      <c r="D16" s="9" t="s">
        <v>28</v>
      </c>
      <c r="E16" s="10" t="s">
        <v>29</v>
      </c>
      <c r="F16" s="9">
        <v>73</v>
      </c>
    </row>
    <row r="17" spans="1:6" x14ac:dyDescent="0.2">
      <c r="A17" s="9" t="s">
        <v>30</v>
      </c>
      <c r="B17" s="9"/>
      <c r="C17" s="9"/>
      <c r="D17" s="9"/>
      <c r="E17" s="10" t="s">
        <v>20</v>
      </c>
      <c r="F17" s="9"/>
    </row>
    <row r="18" spans="1:6" x14ac:dyDescent="0.2">
      <c r="A18" s="9" t="s">
        <v>31</v>
      </c>
      <c r="B18" s="9"/>
      <c r="C18" s="9"/>
      <c r="D18" s="9"/>
      <c r="E18" s="10" t="s">
        <v>20</v>
      </c>
      <c r="F18" s="9"/>
    </row>
    <row r="19" spans="1:6" x14ac:dyDescent="0.2">
      <c r="A19" s="9" t="s">
        <v>32</v>
      </c>
      <c r="B19" s="9" t="s">
        <v>33</v>
      </c>
      <c r="C19" s="9" t="s">
        <v>34</v>
      </c>
      <c r="D19" s="9" t="s">
        <v>35</v>
      </c>
      <c r="E19" s="10" t="s">
        <v>36</v>
      </c>
      <c r="F19" s="9">
        <v>77</v>
      </c>
    </row>
    <row r="20" spans="1:6" x14ac:dyDescent="0.2">
      <c r="A20" s="9" t="s">
        <v>37</v>
      </c>
      <c r="B20" s="9" t="s">
        <v>38</v>
      </c>
      <c r="C20" s="9" t="s">
        <v>39</v>
      </c>
      <c r="D20" s="9" t="s">
        <v>35</v>
      </c>
      <c r="E20" s="10" t="s">
        <v>36</v>
      </c>
      <c r="F20" s="9">
        <v>77</v>
      </c>
    </row>
    <row r="21" spans="1:6" x14ac:dyDescent="0.2">
      <c r="A21" s="9" t="s">
        <v>40</v>
      </c>
      <c r="B21" s="9"/>
      <c r="C21" s="9"/>
      <c r="D21" s="9"/>
      <c r="E21" s="10" t="s">
        <v>20</v>
      </c>
      <c r="F21" s="9"/>
    </row>
    <row r="22" spans="1:6" x14ac:dyDescent="0.2">
      <c r="A22" s="9" t="s">
        <v>41</v>
      </c>
      <c r="B22" s="9"/>
      <c r="C22" s="9"/>
      <c r="D22" s="9"/>
      <c r="E22" s="10" t="s">
        <v>20</v>
      </c>
      <c r="F22" s="9"/>
    </row>
    <row r="23" spans="1:6" x14ac:dyDescent="0.2">
      <c r="A23" s="9" t="s">
        <v>42</v>
      </c>
      <c r="B23" s="9" t="s">
        <v>43</v>
      </c>
      <c r="C23" s="9" t="s">
        <v>116</v>
      </c>
      <c r="D23" s="9" t="s">
        <v>35</v>
      </c>
      <c r="E23" s="10" t="s">
        <v>36</v>
      </c>
      <c r="F23" s="9">
        <v>77</v>
      </c>
    </row>
    <row r="24" spans="1:6" x14ac:dyDescent="0.2">
      <c r="A24" s="9" t="s">
        <v>44</v>
      </c>
      <c r="B24" s="9" t="s">
        <v>45</v>
      </c>
      <c r="C24" s="9" t="s">
        <v>46</v>
      </c>
      <c r="D24" s="9" t="s">
        <v>13</v>
      </c>
      <c r="E24" s="10" t="s">
        <v>36</v>
      </c>
      <c r="F24" s="9">
        <v>75</v>
      </c>
    </row>
    <row r="25" spans="1:6" x14ac:dyDescent="0.2">
      <c r="A25" s="9" t="s">
        <v>47</v>
      </c>
      <c r="B25" s="9"/>
      <c r="C25" s="9"/>
      <c r="D25" s="9"/>
      <c r="E25" s="10" t="s">
        <v>20</v>
      </c>
      <c r="F25" s="9"/>
    </row>
    <row r="26" spans="1:6" x14ac:dyDescent="0.2">
      <c r="A26" s="9" t="s">
        <v>48</v>
      </c>
      <c r="B26" s="9"/>
      <c r="C26" s="9"/>
      <c r="D26" s="9"/>
      <c r="E26" s="10" t="s">
        <v>20</v>
      </c>
      <c r="F26" s="9"/>
    </row>
    <row r="27" spans="1:6" x14ac:dyDescent="0.2">
      <c r="A27" s="9" t="s">
        <v>49</v>
      </c>
      <c r="B27" s="9" t="s">
        <v>50</v>
      </c>
      <c r="C27" s="9" t="s">
        <v>51</v>
      </c>
      <c r="D27" s="9" t="s">
        <v>28</v>
      </c>
      <c r="E27" s="10" t="s">
        <v>36</v>
      </c>
      <c r="F27" s="9">
        <v>73</v>
      </c>
    </row>
    <row r="28" spans="1:6" x14ac:dyDescent="0.2">
      <c r="A28" s="9" t="s">
        <v>52</v>
      </c>
      <c r="B28" s="9" t="s">
        <v>53</v>
      </c>
      <c r="C28" s="9" t="s">
        <v>54</v>
      </c>
      <c r="D28" s="9" t="s">
        <v>13</v>
      </c>
      <c r="E28" s="10" t="s">
        <v>14</v>
      </c>
      <c r="F28" s="9">
        <v>75</v>
      </c>
    </row>
    <row r="29" spans="1:6" x14ac:dyDescent="0.2">
      <c r="A29" s="9" t="s">
        <v>55</v>
      </c>
      <c r="B29" s="9"/>
      <c r="C29" s="9"/>
      <c r="D29" s="9"/>
      <c r="E29" s="10" t="s">
        <v>20</v>
      </c>
      <c r="F29" s="9"/>
    </row>
    <row r="30" spans="1:6" x14ac:dyDescent="0.2">
      <c r="A30" s="9" t="s">
        <v>56</v>
      </c>
      <c r="B30" s="9"/>
      <c r="C30" s="9"/>
      <c r="D30" s="9"/>
      <c r="E30" s="10" t="s">
        <v>20</v>
      </c>
      <c r="F30" s="9"/>
    </row>
    <row r="31" spans="1:6" x14ac:dyDescent="0.2">
      <c r="A31" s="9" t="s">
        <v>57</v>
      </c>
      <c r="B31" s="9" t="s">
        <v>58</v>
      </c>
      <c r="C31" s="9" t="s">
        <v>59</v>
      </c>
      <c r="D31" s="9" t="s">
        <v>28</v>
      </c>
      <c r="E31" s="10" t="s">
        <v>14</v>
      </c>
      <c r="F31" s="9">
        <v>73</v>
      </c>
    </row>
    <row r="32" spans="1:6" x14ac:dyDescent="0.2">
      <c r="A32" s="9" t="s">
        <v>60</v>
      </c>
      <c r="B32" s="9" t="s">
        <v>61</v>
      </c>
      <c r="C32" s="9" t="s">
        <v>62</v>
      </c>
      <c r="D32" s="9" t="s">
        <v>13</v>
      </c>
      <c r="E32" s="10" t="s">
        <v>14</v>
      </c>
      <c r="F32" s="9">
        <v>75</v>
      </c>
    </row>
    <row r="33" spans="1:6" x14ac:dyDescent="0.2">
      <c r="A33" s="12">
        <v>0.52777777777777779</v>
      </c>
      <c r="B33" s="9" t="s">
        <v>63</v>
      </c>
      <c r="C33" s="9"/>
      <c r="D33" s="9"/>
      <c r="E33" s="10" t="s">
        <v>20</v>
      </c>
      <c r="F33" s="9"/>
    </row>
    <row r="34" spans="1:6" x14ac:dyDescent="0.2">
      <c r="A34" s="9" t="s">
        <v>64</v>
      </c>
      <c r="B34" s="9" t="s">
        <v>111</v>
      </c>
      <c r="C34" s="9" t="s">
        <v>27</v>
      </c>
      <c r="D34" s="9" t="s">
        <v>28</v>
      </c>
      <c r="E34" s="10" t="s">
        <v>29</v>
      </c>
      <c r="F34" s="9">
        <v>73</v>
      </c>
    </row>
    <row r="35" spans="1:6" x14ac:dyDescent="0.2">
      <c r="A35" s="9" t="s">
        <v>65</v>
      </c>
      <c r="B35" s="9" t="s">
        <v>66</v>
      </c>
      <c r="C35" s="9" t="s">
        <v>67</v>
      </c>
      <c r="D35" s="9" t="s">
        <v>28</v>
      </c>
      <c r="E35" s="10" t="s">
        <v>29</v>
      </c>
      <c r="F35" s="9">
        <v>73</v>
      </c>
    </row>
    <row r="36" spans="1:6" x14ac:dyDescent="0.2">
      <c r="A36" s="9" t="s">
        <v>68</v>
      </c>
      <c r="B36" s="9"/>
      <c r="C36" s="9"/>
      <c r="D36" s="9"/>
      <c r="E36" s="10" t="s">
        <v>20</v>
      </c>
      <c r="F36" s="9"/>
    </row>
    <row r="37" spans="1:6" x14ac:dyDescent="0.2">
      <c r="A37" s="9" t="s">
        <v>69</v>
      </c>
      <c r="B37" s="9"/>
      <c r="C37" s="9"/>
      <c r="D37" s="9"/>
      <c r="E37" s="10" t="s">
        <v>20</v>
      </c>
      <c r="F37" s="9"/>
    </row>
    <row r="38" spans="1:6" x14ac:dyDescent="0.2">
      <c r="A38" s="9" t="s">
        <v>70</v>
      </c>
      <c r="B38" s="9" t="s">
        <v>33</v>
      </c>
      <c r="C38" s="9" t="s">
        <v>71</v>
      </c>
      <c r="D38" s="9" t="s">
        <v>13</v>
      </c>
      <c r="E38" s="10" t="s">
        <v>36</v>
      </c>
      <c r="F38" s="9">
        <v>75</v>
      </c>
    </row>
    <row r="39" spans="1:6" x14ac:dyDescent="0.2">
      <c r="A39" s="9" t="s">
        <v>72</v>
      </c>
      <c r="B39" s="9" t="s">
        <v>73</v>
      </c>
      <c r="C39" s="9" t="s">
        <v>74</v>
      </c>
      <c r="D39" s="9" t="s">
        <v>13</v>
      </c>
      <c r="E39" s="10" t="s">
        <v>36</v>
      </c>
      <c r="F39" s="9">
        <v>75</v>
      </c>
    </row>
    <row r="40" spans="1:6" x14ac:dyDescent="0.2">
      <c r="A40" s="9" t="s">
        <v>75</v>
      </c>
      <c r="B40" s="9"/>
      <c r="C40" s="9"/>
      <c r="D40" s="9"/>
      <c r="E40" s="10" t="s">
        <v>20</v>
      </c>
      <c r="F40" s="9"/>
    </row>
    <row r="41" spans="1:6" x14ac:dyDescent="0.2">
      <c r="A41" s="9" t="s">
        <v>76</v>
      </c>
      <c r="B41" s="9"/>
      <c r="C41" s="9"/>
      <c r="D41" s="9"/>
      <c r="E41" s="10" t="s">
        <v>20</v>
      </c>
      <c r="F41" s="9"/>
    </row>
    <row r="42" spans="1:6" x14ac:dyDescent="0.2">
      <c r="A42" s="9" t="s">
        <v>77</v>
      </c>
      <c r="B42" s="9" t="s">
        <v>78</v>
      </c>
      <c r="C42" s="9" t="s">
        <v>79</v>
      </c>
      <c r="D42" s="9" t="s">
        <v>13</v>
      </c>
      <c r="E42" s="10" t="s">
        <v>36</v>
      </c>
      <c r="F42" s="9">
        <v>75</v>
      </c>
    </row>
    <row r="43" spans="1:6" x14ac:dyDescent="0.2">
      <c r="A43" s="9" t="s">
        <v>80</v>
      </c>
      <c r="B43" s="9" t="s">
        <v>81</v>
      </c>
      <c r="C43" s="9" t="s">
        <v>82</v>
      </c>
      <c r="D43" s="9" t="s">
        <v>13</v>
      </c>
      <c r="E43" s="10" t="s">
        <v>36</v>
      </c>
      <c r="F43" s="9">
        <v>75</v>
      </c>
    </row>
    <row r="44" spans="1:6" x14ac:dyDescent="0.2">
      <c r="A44" s="9" t="s">
        <v>83</v>
      </c>
      <c r="B44" s="9"/>
      <c r="C44" s="9"/>
      <c r="D44" s="9"/>
      <c r="E44" s="10" t="s">
        <v>20</v>
      </c>
      <c r="F44" s="9"/>
    </row>
    <row r="45" spans="1:6" x14ac:dyDescent="0.2">
      <c r="A45" s="9" t="s">
        <v>84</v>
      </c>
      <c r="B45" s="9"/>
      <c r="C45" s="9"/>
      <c r="D45" s="9"/>
      <c r="E45" s="10" t="s">
        <v>20</v>
      </c>
      <c r="F45" s="9"/>
    </row>
    <row r="46" spans="1:6" x14ac:dyDescent="0.2">
      <c r="A46" s="9" t="s">
        <v>85</v>
      </c>
      <c r="B46" s="9" t="s">
        <v>112</v>
      </c>
      <c r="C46" s="9" t="s">
        <v>86</v>
      </c>
      <c r="D46" s="9" t="s">
        <v>28</v>
      </c>
      <c r="E46" s="10" t="s">
        <v>36</v>
      </c>
      <c r="F46" s="9">
        <v>73</v>
      </c>
    </row>
    <row r="47" spans="1:6" x14ac:dyDescent="0.2">
      <c r="A47" s="9" t="s">
        <v>87</v>
      </c>
      <c r="B47" s="9" t="s">
        <v>88</v>
      </c>
      <c r="C47" s="9" t="s">
        <v>89</v>
      </c>
      <c r="D47" s="9" t="s">
        <v>28</v>
      </c>
      <c r="E47" s="10" t="s">
        <v>36</v>
      </c>
      <c r="F47" s="9">
        <v>73</v>
      </c>
    </row>
    <row r="48" spans="1:6" x14ac:dyDescent="0.2">
      <c r="A48" s="9" t="s">
        <v>90</v>
      </c>
      <c r="B48" s="9"/>
      <c r="C48" s="9"/>
      <c r="D48" s="9"/>
      <c r="E48" s="10" t="s">
        <v>20</v>
      </c>
      <c r="F48" s="9"/>
    </row>
    <row r="49" spans="1:6" x14ac:dyDescent="0.2">
      <c r="A49" s="9" t="s">
        <v>91</v>
      </c>
      <c r="B49" s="9"/>
      <c r="C49" s="9"/>
      <c r="D49" s="9"/>
      <c r="E49" s="10" t="s">
        <v>20</v>
      </c>
      <c r="F49" s="9"/>
    </row>
    <row r="50" spans="1:6" x14ac:dyDescent="0.2">
      <c r="A50" s="9" t="s">
        <v>92</v>
      </c>
      <c r="B50" s="9" t="s">
        <v>93</v>
      </c>
      <c r="C50" s="9" t="s">
        <v>94</v>
      </c>
      <c r="D50" s="9" t="s">
        <v>35</v>
      </c>
      <c r="E50" s="10" t="s">
        <v>14</v>
      </c>
      <c r="F50" s="9">
        <v>77</v>
      </c>
    </row>
    <row r="51" spans="1:6" x14ac:dyDescent="0.2">
      <c r="A51" s="9" t="s">
        <v>95</v>
      </c>
      <c r="B51" s="9" t="s">
        <v>113</v>
      </c>
      <c r="C51" s="9" t="s">
        <v>86</v>
      </c>
      <c r="D51" s="9" t="s">
        <v>28</v>
      </c>
      <c r="E51" s="10" t="s">
        <v>29</v>
      </c>
      <c r="F51" s="9">
        <v>73</v>
      </c>
    </row>
    <row r="52" spans="1:6" x14ac:dyDescent="0.2">
      <c r="A52" s="9" t="s">
        <v>96</v>
      </c>
      <c r="B52" s="9"/>
      <c r="C52" s="9"/>
      <c r="D52" s="9"/>
      <c r="E52" s="10" t="s">
        <v>20</v>
      </c>
      <c r="F52" s="9"/>
    </row>
    <row r="53" spans="1:6" x14ac:dyDescent="0.2">
      <c r="A53" s="9" t="s">
        <v>97</v>
      </c>
      <c r="B53" s="9"/>
      <c r="C53" s="9"/>
      <c r="D53" s="9"/>
      <c r="E53" s="10" t="s">
        <v>20</v>
      </c>
      <c r="F53" s="9"/>
    </row>
    <row r="54" spans="1:6" x14ac:dyDescent="0.2">
      <c r="A54" s="9" t="s">
        <v>98</v>
      </c>
      <c r="B54" s="9" t="s">
        <v>99</v>
      </c>
      <c r="C54" s="9" t="s">
        <v>100</v>
      </c>
      <c r="D54" s="9" t="s">
        <v>13</v>
      </c>
      <c r="E54" s="10" t="s">
        <v>101</v>
      </c>
      <c r="F54" s="9">
        <v>75</v>
      </c>
    </row>
    <row r="55" spans="1:6" x14ac:dyDescent="0.2">
      <c r="A55" s="9" t="s">
        <v>102</v>
      </c>
      <c r="B55" s="9" t="s">
        <v>103</v>
      </c>
      <c r="C55" s="9" t="s">
        <v>104</v>
      </c>
      <c r="D55" s="9" t="s">
        <v>35</v>
      </c>
      <c r="E55" s="10" t="s">
        <v>14</v>
      </c>
      <c r="F55" s="9">
        <v>77</v>
      </c>
    </row>
    <row r="56" spans="1:6" x14ac:dyDescent="0.2">
      <c r="A56" s="9" t="s">
        <v>105</v>
      </c>
      <c r="B56" s="9" t="s">
        <v>114</v>
      </c>
      <c r="C56" s="9" t="s">
        <v>106</v>
      </c>
      <c r="D56" s="9" t="s">
        <v>107</v>
      </c>
      <c r="E56" s="10" t="s">
        <v>36</v>
      </c>
      <c r="F56" s="9">
        <v>73</v>
      </c>
    </row>
    <row r="57" spans="1:6" x14ac:dyDescent="0.2">
      <c r="A57" s="9" t="s">
        <v>108</v>
      </c>
      <c r="B57" s="9" t="s">
        <v>115</v>
      </c>
      <c r="C57" s="9" t="s">
        <v>109</v>
      </c>
      <c r="D57" s="9" t="s">
        <v>28</v>
      </c>
      <c r="E57" s="10" t="s">
        <v>14</v>
      </c>
      <c r="F57" s="9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"/>
  <sheetViews>
    <sheetView topLeftCell="A10" workbookViewId="0">
      <selection activeCell="J22" sqref="J22"/>
    </sheetView>
  </sheetViews>
  <sheetFormatPr defaultRowHeight="15" x14ac:dyDescent="0.25"/>
  <cols>
    <col min="2" max="2" width="24.5703125" customWidth="1"/>
    <col min="3" max="3" width="18.140625" customWidth="1"/>
  </cols>
  <sheetData>
    <row r="1" spans="1:6" x14ac:dyDescent="0.25">
      <c r="A1" s="11" t="s">
        <v>167</v>
      </c>
      <c r="B1" s="1"/>
      <c r="C1" s="1"/>
      <c r="D1" s="2"/>
      <c r="E1" s="3"/>
      <c r="F1" s="2"/>
    </row>
    <row r="2" spans="1:6" x14ac:dyDescent="0.25">
      <c r="A2" s="1"/>
      <c r="B2" s="1"/>
      <c r="C2" s="1"/>
      <c r="D2" s="2"/>
      <c r="E2" s="3"/>
      <c r="F2" s="2"/>
    </row>
    <row r="3" spans="1:6" x14ac:dyDescent="0.25">
      <c r="A3" s="11" t="s">
        <v>1</v>
      </c>
      <c r="B3" s="1"/>
      <c r="C3" s="1"/>
      <c r="D3" s="2"/>
      <c r="E3" s="3"/>
      <c r="F3" s="2"/>
    </row>
    <row r="4" spans="1:6" x14ac:dyDescent="0.25">
      <c r="A4" s="11" t="s">
        <v>166</v>
      </c>
      <c r="B4" s="1"/>
      <c r="C4" s="1"/>
      <c r="D4" s="2"/>
      <c r="E4" s="3"/>
      <c r="F4" s="2"/>
    </row>
    <row r="5" spans="1:6" x14ac:dyDescent="0.25">
      <c r="A5" s="1"/>
      <c r="B5" s="1"/>
      <c r="C5" s="1"/>
      <c r="D5" s="2"/>
      <c r="E5" s="3"/>
      <c r="F5" s="2"/>
    </row>
    <row r="6" spans="1:6" x14ac:dyDescent="0.25">
      <c r="A6" s="1" t="s">
        <v>3</v>
      </c>
      <c r="B6" s="1"/>
      <c r="C6" s="1"/>
      <c r="D6" s="2"/>
      <c r="E6" s="3"/>
      <c r="F6" s="2"/>
    </row>
    <row r="7" spans="1:6" x14ac:dyDescent="0.25">
      <c r="A7" s="1"/>
      <c r="B7" s="1"/>
      <c r="C7" s="1"/>
      <c r="D7" s="2"/>
      <c r="E7" s="3"/>
      <c r="F7" s="2"/>
    </row>
    <row r="8" spans="1:6" x14ac:dyDescent="0.25">
      <c r="A8" s="8" t="s">
        <v>4</v>
      </c>
      <c r="B8" s="4" t="s">
        <v>5</v>
      </c>
      <c r="C8" s="4" t="s">
        <v>6</v>
      </c>
      <c r="D8" s="5" t="s">
        <v>7</v>
      </c>
      <c r="E8" s="7" t="s">
        <v>8</v>
      </c>
      <c r="F8" s="6" t="s">
        <v>9</v>
      </c>
    </row>
    <row r="9" spans="1:6" x14ac:dyDescent="0.25">
      <c r="A9" s="9" t="s">
        <v>165</v>
      </c>
      <c r="B9" s="9" t="s">
        <v>11</v>
      </c>
      <c r="C9" s="9" t="s">
        <v>12</v>
      </c>
      <c r="D9" s="9" t="s">
        <v>13</v>
      </c>
      <c r="E9" s="10" t="s">
        <v>14</v>
      </c>
      <c r="F9" s="9">
        <v>76</v>
      </c>
    </row>
    <row r="10" spans="1:6" x14ac:dyDescent="0.25">
      <c r="A10" s="9" t="s">
        <v>164</v>
      </c>
      <c r="B10" s="9" t="s">
        <v>16</v>
      </c>
      <c r="C10" s="9" t="s">
        <v>17</v>
      </c>
      <c r="D10" s="9" t="s">
        <v>18</v>
      </c>
      <c r="E10" s="10" t="s">
        <v>14</v>
      </c>
      <c r="F10" s="9">
        <v>82</v>
      </c>
    </row>
    <row r="11" spans="1:6" x14ac:dyDescent="0.25">
      <c r="A11" s="9" t="s">
        <v>163</v>
      </c>
      <c r="B11" s="9"/>
      <c r="C11" s="9"/>
      <c r="D11" s="9"/>
      <c r="E11" s="9"/>
      <c r="F11" s="9"/>
    </row>
    <row r="12" spans="1:6" x14ac:dyDescent="0.25">
      <c r="A12" s="9" t="s">
        <v>162</v>
      </c>
      <c r="B12" s="9"/>
      <c r="C12" s="9"/>
      <c r="D12" s="9"/>
      <c r="E12" s="9"/>
      <c r="F12" s="9"/>
    </row>
    <row r="13" spans="1:6" x14ac:dyDescent="0.25">
      <c r="A13" s="9" t="s">
        <v>161</v>
      </c>
      <c r="B13" s="9" t="s">
        <v>23</v>
      </c>
      <c r="C13" s="9" t="s">
        <v>24</v>
      </c>
      <c r="D13" s="9" t="s">
        <v>25</v>
      </c>
      <c r="E13" s="10" t="s">
        <v>14</v>
      </c>
      <c r="F13" s="9">
        <v>86</v>
      </c>
    </row>
    <row r="14" spans="1:6" x14ac:dyDescent="0.25">
      <c r="A14" s="9" t="s">
        <v>160</v>
      </c>
      <c r="B14" s="9" t="s">
        <v>111</v>
      </c>
      <c r="C14" s="9" t="s">
        <v>27</v>
      </c>
      <c r="D14" s="9" t="s">
        <v>28</v>
      </c>
      <c r="E14" s="10" t="s">
        <v>29</v>
      </c>
      <c r="F14" s="9">
        <v>74</v>
      </c>
    </row>
    <row r="15" spans="1:6" x14ac:dyDescent="0.25">
      <c r="A15" s="9" t="s">
        <v>159</v>
      </c>
      <c r="B15" s="9"/>
      <c r="C15" s="9"/>
      <c r="D15" s="9"/>
      <c r="E15" s="10" t="s">
        <v>20</v>
      </c>
      <c r="F15" s="9"/>
    </row>
    <row r="16" spans="1:6" x14ac:dyDescent="0.25">
      <c r="A16" s="9" t="s">
        <v>158</v>
      </c>
      <c r="B16" s="9"/>
      <c r="C16" s="9"/>
      <c r="D16" s="9"/>
      <c r="E16" s="10" t="s">
        <v>20</v>
      </c>
      <c r="F16" s="9"/>
    </row>
    <row r="17" spans="1:6" x14ac:dyDescent="0.25">
      <c r="A17" s="9" t="s">
        <v>157</v>
      </c>
      <c r="B17" s="9" t="s">
        <v>33</v>
      </c>
      <c r="C17" s="9" t="s">
        <v>34</v>
      </c>
      <c r="D17" s="9" t="s">
        <v>35</v>
      </c>
      <c r="E17" s="10" t="s">
        <v>36</v>
      </c>
      <c r="F17" s="9">
        <v>78</v>
      </c>
    </row>
    <row r="18" spans="1:6" x14ac:dyDescent="0.25">
      <c r="A18" s="9" t="s">
        <v>156</v>
      </c>
      <c r="B18" s="9" t="s">
        <v>38</v>
      </c>
      <c r="C18" s="9" t="s">
        <v>39</v>
      </c>
      <c r="D18" s="9" t="s">
        <v>35</v>
      </c>
      <c r="E18" s="10" t="s">
        <v>36</v>
      </c>
      <c r="F18" s="9">
        <v>78</v>
      </c>
    </row>
    <row r="19" spans="1:6" x14ac:dyDescent="0.25">
      <c r="A19" s="9" t="s">
        <v>155</v>
      </c>
      <c r="B19" s="9"/>
      <c r="C19" s="9"/>
      <c r="D19" s="9"/>
      <c r="E19" s="10" t="s">
        <v>20</v>
      </c>
      <c r="F19" s="9"/>
    </row>
    <row r="20" spans="1:6" x14ac:dyDescent="0.25">
      <c r="A20" s="9" t="s">
        <v>154</v>
      </c>
      <c r="B20" s="9"/>
      <c r="C20" s="9"/>
      <c r="D20" s="9"/>
      <c r="E20" s="10" t="s">
        <v>20</v>
      </c>
      <c r="F20" s="9"/>
    </row>
    <row r="21" spans="1:6" x14ac:dyDescent="0.25">
      <c r="A21" s="9" t="s">
        <v>153</v>
      </c>
      <c r="B21" s="9" t="s">
        <v>43</v>
      </c>
      <c r="C21" s="9" t="s">
        <v>116</v>
      </c>
      <c r="D21" s="9" t="s">
        <v>35</v>
      </c>
      <c r="E21" s="10" t="s">
        <v>36</v>
      </c>
      <c r="F21" s="9">
        <v>78</v>
      </c>
    </row>
    <row r="22" spans="1:6" x14ac:dyDescent="0.25">
      <c r="A22" s="9" t="s">
        <v>152</v>
      </c>
      <c r="B22" s="9" t="s">
        <v>45</v>
      </c>
      <c r="C22" s="9" t="s">
        <v>46</v>
      </c>
      <c r="D22" s="9" t="s">
        <v>13</v>
      </c>
      <c r="E22" s="10" t="s">
        <v>36</v>
      </c>
      <c r="F22" s="9">
        <v>76</v>
      </c>
    </row>
    <row r="23" spans="1:6" x14ac:dyDescent="0.25">
      <c r="A23" s="9" t="s">
        <v>151</v>
      </c>
      <c r="B23" s="9"/>
      <c r="C23" s="9"/>
      <c r="D23" s="9"/>
      <c r="E23" s="10" t="s">
        <v>20</v>
      </c>
      <c r="F23" s="9"/>
    </row>
    <row r="24" spans="1:6" x14ac:dyDescent="0.25">
      <c r="A24" s="9" t="s">
        <v>150</v>
      </c>
      <c r="B24" s="9"/>
      <c r="C24" s="9"/>
      <c r="D24" s="9"/>
      <c r="E24" s="10" t="s">
        <v>20</v>
      </c>
      <c r="F24" s="9"/>
    </row>
    <row r="25" spans="1:6" x14ac:dyDescent="0.25">
      <c r="A25" s="9" t="s">
        <v>149</v>
      </c>
      <c r="B25" s="9" t="s">
        <v>50</v>
      </c>
      <c r="C25" s="9" t="s">
        <v>51</v>
      </c>
      <c r="D25" s="9" t="s">
        <v>28</v>
      </c>
      <c r="E25" s="10" t="s">
        <v>36</v>
      </c>
      <c r="F25" s="9">
        <v>74</v>
      </c>
    </row>
    <row r="26" spans="1:6" x14ac:dyDescent="0.25">
      <c r="A26" s="9" t="s">
        <v>148</v>
      </c>
      <c r="B26" s="9" t="s">
        <v>53</v>
      </c>
      <c r="C26" s="9" t="s">
        <v>54</v>
      </c>
      <c r="D26" s="9" t="s">
        <v>13</v>
      </c>
      <c r="E26" s="10" t="s">
        <v>14</v>
      </c>
      <c r="F26" s="9">
        <v>76</v>
      </c>
    </row>
    <row r="27" spans="1:6" x14ac:dyDescent="0.25">
      <c r="A27" s="9" t="s">
        <v>147</v>
      </c>
      <c r="B27" s="9"/>
      <c r="C27" s="9"/>
      <c r="D27" s="9"/>
      <c r="E27" s="10" t="s">
        <v>20</v>
      </c>
      <c r="F27" s="9"/>
    </row>
    <row r="28" spans="1:6" x14ac:dyDescent="0.25">
      <c r="A28" s="9" t="s">
        <v>146</v>
      </c>
      <c r="B28" s="9"/>
      <c r="C28" s="9"/>
      <c r="D28" s="9"/>
      <c r="E28" s="10" t="s">
        <v>20</v>
      </c>
      <c r="F28" s="9"/>
    </row>
    <row r="29" spans="1:6" x14ac:dyDescent="0.25">
      <c r="A29" s="12">
        <v>0.52777777777777779</v>
      </c>
      <c r="B29" s="9" t="s">
        <v>63</v>
      </c>
      <c r="C29" s="9"/>
      <c r="D29" s="9"/>
      <c r="E29" s="10" t="s">
        <v>20</v>
      </c>
      <c r="F29" s="9"/>
    </row>
    <row r="30" spans="1:6" x14ac:dyDescent="0.25">
      <c r="A30" s="9" t="s">
        <v>145</v>
      </c>
      <c r="B30" s="9"/>
      <c r="C30" s="9"/>
      <c r="D30" s="9"/>
      <c r="E30" s="10" t="s">
        <v>20</v>
      </c>
      <c r="F30" s="9"/>
    </row>
    <row r="31" spans="1:6" x14ac:dyDescent="0.25">
      <c r="A31" s="9" t="s">
        <v>144</v>
      </c>
      <c r="B31" s="9"/>
      <c r="C31" s="9"/>
      <c r="D31" s="9"/>
      <c r="E31" s="10" t="s">
        <v>20</v>
      </c>
      <c r="F31" s="9"/>
    </row>
    <row r="32" spans="1:6" x14ac:dyDescent="0.25">
      <c r="A32" s="9" t="s">
        <v>143</v>
      </c>
      <c r="B32" s="9" t="s">
        <v>111</v>
      </c>
      <c r="C32" s="9" t="s">
        <v>27</v>
      </c>
      <c r="D32" s="9" t="s">
        <v>28</v>
      </c>
      <c r="E32" s="10" t="s">
        <v>29</v>
      </c>
      <c r="F32" s="9">
        <v>74</v>
      </c>
    </row>
    <row r="33" spans="1:6" x14ac:dyDescent="0.25">
      <c r="A33" s="9" t="s">
        <v>142</v>
      </c>
      <c r="B33" s="9" t="s">
        <v>66</v>
      </c>
      <c r="C33" s="9" t="s">
        <v>67</v>
      </c>
      <c r="D33" s="9" t="s">
        <v>28</v>
      </c>
      <c r="E33" s="10" t="s">
        <v>29</v>
      </c>
      <c r="F33" s="9">
        <v>74</v>
      </c>
    </row>
    <row r="34" spans="1:6" x14ac:dyDescent="0.25">
      <c r="A34" s="9" t="s">
        <v>141</v>
      </c>
      <c r="B34" s="9"/>
      <c r="C34" s="9"/>
      <c r="D34" s="9"/>
      <c r="E34" s="10" t="s">
        <v>20</v>
      </c>
      <c r="F34" s="9"/>
    </row>
    <row r="35" spans="1:6" x14ac:dyDescent="0.25">
      <c r="A35" s="9" t="s">
        <v>140</v>
      </c>
      <c r="B35" s="9"/>
      <c r="C35" s="9"/>
      <c r="D35" s="9"/>
      <c r="E35" s="10" t="s">
        <v>20</v>
      </c>
      <c r="F35" s="9"/>
    </row>
    <row r="36" spans="1:6" x14ac:dyDescent="0.25">
      <c r="A36" s="9" t="s">
        <v>139</v>
      </c>
      <c r="B36" s="9" t="s">
        <v>33</v>
      </c>
      <c r="C36" s="9" t="s">
        <v>71</v>
      </c>
      <c r="D36" s="9" t="s">
        <v>13</v>
      </c>
      <c r="E36" s="10" t="s">
        <v>36</v>
      </c>
      <c r="F36" s="9">
        <v>76</v>
      </c>
    </row>
    <row r="37" spans="1:6" x14ac:dyDescent="0.25">
      <c r="A37" s="9" t="s">
        <v>138</v>
      </c>
      <c r="B37" s="9" t="s">
        <v>73</v>
      </c>
      <c r="C37" s="9" t="s">
        <v>74</v>
      </c>
      <c r="D37" s="9" t="s">
        <v>13</v>
      </c>
      <c r="E37" s="10" t="s">
        <v>36</v>
      </c>
      <c r="F37" s="9">
        <v>76</v>
      </c>
    </row>
    <row r="38" spans="1:6" x14ac:dyDescent="0.25">
      <c r="A38" s="9" t="s">
        <v>137</v>
      </c>
      <c r="B38" s="9"/>
      <c r="C38" s="9"/>
      <c r="D38" s="9"/>
      <c r="E38" s="10" t="s">
        <v>20</v>
      </c>
      <c r="F38" s="9"/>
    </row>
    <row r="39" spans="1:6" x14ac:dyDescent="0.25">
      <c r="A39" s="9" t="s">
        <v>136</v>
      </c>
      <c r="B39" s="9"/>
      <c r="C39" s="9"/>
      <c r="D39" s="9"/>
      <c r="E39" s="10" t="s">
        <v>20</v>
      </c>
      <c r="F39" s="9"/>
    </row>
    <row r="40" spans="1:6" x14ac:dyDescent="0.25">
      <c r="A40" s="9" t="s">
        <v>135</v>
      </c>
      <c r="B40" s="9" t="s">
        <v>78</v>
      </c>
      <c r="C40" s="9" t="s">
        <v>79</v>
      </c>
      <c r="D40" s="9" t="s">
        <v>13</v>
      </c>
      <c r="E40" s="10" t="s">
        <v>36</v>
      </c>
      <c r="F40" s="9">
        <v>76</v>
      </c>
    </row>
    <row r="41" spans="1:6" x14ac:dyDescent="0.25">
      <c r="A41" s="9" t="s">
        <v>134</v>
      </c>
      <c r="B41" s="9" t="s">
        <v>81</v>
      </c>
      <c r="C41" s="9" t="s">
        <v>82</v>
      </c>
      <c r="D41" s="9" t="s">
        <v>13</v>
      </c>
      <c r="E41" s="10" t="s">
        <v>36</v>
      </c>
      <c r="F41" s="9">
        <v>76</v>
      </c>
    </row>
    <row r="42" spans="1:6" x14ac:dyDescent="0.25">
      <c r="A42" s="9" t="s">
        <v>133</v>
      </c>
      <c r="B42" s="9"/>
      <c r="C42" s="9"/>
      <c r="D42" s="9"/>
      <c r="E42" s="10" t="s">
        <v>20</v>
      </c>
      <c r="F42" s="9"/>
    </row>
    <row r="43" spans="1:6" x14ac:dyDescent="0.25">
      <c r="A43" s="9" t="s">
        <v>132</v>
      </c>
      <c r="B43" s="9"/>
      <c r="C43" s="9"/>
      <c r="D43" s="9"/>
      <c r="E43" s="10" t="s">
        <v>20</v>
      </c>
      <c r="F43" s="9"/>
    </row>
    <row r="44" spans="1:6" x14ac:dyDescent="0.25">
      <c r="A44" s="9" t="s">
        <v>131</v>
      </c>
      <c r="B44" s="9" t="s">
        <v>130</v>
      </c>
      <c r="C44" s="9" t="s">
        <v>86</v>
      </c>
      <c r="D44" s="9" t="s">
        <v>28</v>
      </c>
      <c r="E44" s="10" t="s">
        <v>36</v>
      </c>
      <c r="F44" s="9">
        <v>74</v>
      </c>
    </row>
    <row r="45" spans="1:6" x14ac:dyDescent="0.25">
      <c r="A45" s="9" t="s">
        <v>129</v>
      </c>
      <c r="B45" s="9" t="s">
        <v>88</v>
      </c>
      <c r="C45" s="9" t="s">
        <v>89</v>
      </c>
      <c r="D45" s="9" t="s">
        <v>28</v>
      </c>
      <c r="E45" s="10" t="s">
        <v>36</v>
      </c>
      <c r="F45" s="9">
        <v>74</v>
      </c>
    </row>
    <row r="46" spans="1:6" x14ac:dyDescent="0.25">
      <c r="A46" s="9" t="s">
        <v>128</v>
      </c>
      <c r="B46" s="9"/>
      <c r="C46" s="9"/>
      <c r="D46" s="9"/>
      <c r="E46" s="10" t="s">
        <v>20</v>
      </c>
      <c r="F46" s="9"/>
    </row>
    <row r="47" spans="1:6" x14ac:dyDescent="0.25">
      <c r="A47" s="9" t="s">
        <v>127</v>
      </c>
      <c r="B47" s="9"/>
      <c r="C47" s="9"/>
      <c r="D47" s="9"/>
      <c r="E47" s="10" t="s">
        <v>20</v>
      </c>
      <c r="F47" s="9"/>
    </row>
    <row r="48" spans="1:6" x14ac:dyDescent="0.25">
      <c r="A48" s="9" t="s">
        <v>126</v>
      </c>
      <c r="B48" s="9" t="s">
        <v>93</v>
      </c>
      <c r="C48" s="9" t="s">
        <v>94</v>
      </c>
      <c r="D48" s="9" t="s">
        <v>35</v>
      </c>
      <c r="E48" s="10" t="s">
        <v>14</v>
      </c>
      <c r="F48" s="9">
        <v>78</v>
      </c>
    </row>
    <row r="49" spans="1:6" x14ac:dyDescent="0.25">
      <c r="A49" s="9" t="s">
        <v>125</v>
      </c>
      <c r="B49" s="9" t="s">
        <v>113</v>
      </c>
      <c r="C49" s="9" t="s">
        <v>86</v>
      </c>
      <c r="D49" s="9" t="s">
        <v>28</v>
      </c>
      <c r="E49" s="10" t="s">
        <v>29</v>
      </c>
      <c r="F49" s="9">
        <v>74</v>
      </c>
    </row>
    <row r="50" spans="1:6" x14ac:dyDescent="0.25">
      <c r="A50" s="9" t="s">
        <v>124</v>
      </c>
      <c r="B50" s="9"/>
      <c r="C50" s="9"/>
      <c r="D50" s="9"/>
      <c r="E50" s="10" t="s">
        <v>20</v>
      </c>
      <c r="F50" s="9"/>
    </row>
    <row r="51" spans="1:6" x14ac:dyDescent="0.25">
      <c r="A51" s="9" t="s">
        <v>123</v>
      </c>
      <c r="B51" s="9"/>
      <c r="C51" s="9"/>
      <c r="D51" s="9"/>
      <c r="E51" s="10" t="s">
        <v>20</v>
      </c>
      <c r="F51" s="9"/>
    </row>
    <row r="52" spans="1:6" x14ac:dyDescent="0.25">
      <c r="A52" s="9" t="s">
        <v>122</v>
      </c>
      <c r="B52" s="9"/>
      <c r="C52" s="9"/>
      <c r="D52" s="9"/>
      <c r="E52" s="10" t="s">
        <v>20</v>
      </c>
      <c r="F52" s="9"/>
    </row>
    <row r="53" spans="1:6" x14ac:dyDescent="0.25">
      <c r="A53" s="9" t="s">
        <v>121</v>
      </c>
      <c r="B53" s="9"/>
      <c r="C53" s="9"/>
      <c r="D53" s="9"/>
      <c r="E53" s="10" t="s">
        <v>20</v>
      </c>
      <c r="F53" s="9"/>
    </row>
    <row r="54" spans="1:6" x14ac:dyDescent="0.25">
      <c r="A54" s="9" t="s">
        <v>120</v>
      </c>
      <c r="B54" s="9" t="s">
        <v>114</v>
      </c>
      <c r="C54" s="9" t="s">
        <v>106</v>
      </c>
      <c r="D54" s="9" t="s">
        <v>107</v>
      </c>
      <c r="E54" s="10" t="s">
        <v>36</v>
      </c>
      <c r="F54" s="9">
        <v>74</v>
      </c>
    </row>
    <row r="55" spans="1:6" x14ac:dyDescent="0.25">
      <c r="A55" s="9" t="s">
        <v>119</v>
      </c>
      <c r="B55" s="9" t="s">
        <v>118</v>
      </c>
      <c r="C55" s="9" t="s">
        <v>117</v>
      </c>
      <c r="D55" s="9" t="s">
        <v>28</v>
      </c>
      <c r="E55" s="10" t="s">
        <v>14</v>
      </c>
      <c r="F55" s="9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1"/>
  <sheetViews>
    <sheetView tabSelected="1" topLeftCell="A26" zoomScale="98" zoomScaleNormal="98" workbookViewId="0">
      <selection activeCell="H51" sqref="H51"/>
    </sheetView>
  </sheetViews>
  <sheetFormatPr defaultRowHeight="15" x14ac:dyDescent="0.25"/>
  <cols>
    <col min="1" max="1" width="7.5703125" customWidth="1"/>
    <col min="2" max="2" width="20.7109375" customWidth="1"/>
    <col min="4" max="4" width="8.140625" customWidth="1"/>
    <col min="5" max="5" width="6.85546875" customWidth="1"/>
    <col min="6" max="6" width="2.28515625" customWidth="1"/>
    <col min="7" max="7" width="11.42578125" bestFit="1" customWidth="1"/>
    <col min="8" max="8" width="7.5703125" customWidth="1"/>
    <col min="9" max="10" width="11" customWidth="1"/>
    <col min="11" max="11" width="8.7109375" customWidth="1"/>
    <col min="12" max="12" width="10" customWidth="1"/>
    <col min="13" max="13" width="15.85546875" customWidth="1"/>
    <col min="14" max="14" width="5.42578125" customWidth="1"/>
    <col min="15" max="15" width="9.140625" customWidth="1"/>
    <col min="16" max="16" width="8.7109375" customWidth="1"/>
    <col min="19" max="19" width="10.7109375" customWidth="1"/>
    <col min="20" max="22" width="10.5703125" customWidth="1"/>
    <col min="23" max="23" width="5.42578125" customWidth="1"/>
    <col min="24" max="24" width="10.5703125" customWidth="1"/>
    <col min="25" max="25" width="10.42578125" customWidth="1"/>
    <col min="26" max="26" width="15.42578125" customWidth="1"/>
    <col min="27" max="27" width="2.28515625" customWidth="1"/>
  </cols>
  <sheetData>
    <row r="1" spans="1:28" x14ac:dyDescent="0.25">
      <c r="M1" t="s">
        <v>191</v>
      </c>
    </row>
    <row r="2" spans="1:28" ht="22.5" customHeight="1" x14ac:dyDescent="0.4">
      <c r="B2" s="70" t="s">
        <v>192</v>
      </c>
      <c r="C2" s="71"/>
      <c r="D2" s="71"/>
      <c r="E2" s="71"/>
      <c r="G2" s="72" t="s">
        <v>193</v>
      </c>
    </row>
    <row r="3" spans="1:28" ht="10.5" customHeight="1" x14ac:dyDescent="0.4">
      <c r="B3" s="36"/>
      <c r="G3" s="37"/>
    </row>
    <row r="4" spans="1:28" ht="15.75" customHeight="1" thickBot="1" x14ac:dyDescent="0.45">
      <c r="B4" s="36"/>
      <c r="G4" s="48" t="s">
        <v>223</v>
      </c>
      <c r="R4" s="49" t="s">
        <v>219</v>
      </c>
    </row>
    <row r="5" spans="1:28" ht="13.5" customHeight="1" thickTop="1" x14ac:dyDescent="0.4">
      <c r="B5" s="36"/>
      <c r="G5" s="73" t="s">
        <v>221</v>
      </c>
      <c r="H5" s="74" t="s">
        <v>202</v>
      </c>
      <c r="I5" s="74" t="s">
        <v>203</v>
      </c>
      <c r="J5" s="74" t="s">
        <v>203</v>
      </c>
      <c r="K5" s="74" t="s">
        <v>204</v>
      </c>
      <c r="L5" s="74" t="s">
        <v>205</v>
      </c>
      <c r="M5" s="74" t="s">
        <v>206</v>
      </c>
      <c r="N5" s="74"/>
      <c r="O5" s="13"/>
      <c r="P5" s="13" t="s">
        <v>207</v>
      </c>
      <c r="Q5" s="50" t="s">
        <v>208</v>
      </c>
      <c r="R5" s="73" t="s">
        <v>221</v>
      </c>
      <c r="S5" s="74" t="s">
        <v>203</v>
      </c>
      <c r="T5" s="13" t="s">
        <v>209</v>
      </c>
      <c r="U5" s="74" t="s">
        <v>205</v>
      </c>
      <c r="V5" s="74" t="s">
        <v>206</v>
      </c>
      <c r="W5" s="74"/>
      <c r="X5" s="13" t="s">
        <v>207</v>
      </c>
      <c r="Y5" s="74"/>
      <c r="Z5" s="62" t="s">
        <v>231</v>
      </c>
    </row>
    <row r="6" spans="1:28" ht="15.75" x14ac:dyDescent="0.25">
      <c r="B6" s="39" t="s">
        <v>194</v>
      </c>
      <c r="G6" s="74" t="s">
        <v>222</v>
      </c>
      <c r="H6" s="74" t="s">
        <v>210</v>
      </c>
      <c r="I6" s="74" t="s">
        <v>211</v>
      </c>
      <c r="J6" s="74" t="s">
        <v>212</v>
      </c>
      <c r="K6" s="74" t="s">
        <v>211</v>
      </c>
      <c r="L6" s="74" t="s">
        <v>213</v>
      </c>
      <c r="M6" s="74" t="s">
        <v>214</v>
      </c>
      <c r="N6" s="74"/>
      <c r="O6" s="13" t="s">
        <v>215</v>
      </c>
      <c r="P6" s="13" t="s">
        <v>216</v>
      </c>
      <c r="Q6" s="51" t="s">
        <v>217</v>
      </c>
      <c r="R6" s="74" t="s">
        <v>222</v>
      </c>
      <c r="S6" s="74" t="s">
        <v>211</v>
      </c>
      <c r="T6" s="13" t="s">
        <v>218</v>
      </c>
      <c r="U6" s="74" t="s">
        <v>213</v>
      </c>
      <c r="V6" s="74" t="s">
        <v>214</v>
      </c>
      <c r="W6" s="74"/>
      <c r="X6" s="13" t="s">
        <v>216</v>
      </c>
      <c r="Y6" s="13" t="s">
        <v>215</v>
      </c>
      <c r="Z6" s="51" t="s">
        <v>219</v>
      </c>
      <c r="AB6" s="47" t="s">
        <v>220</v>
      </c>
    </row>
    <row r="7" spans="1:28" ht="15.75" x14ac:dyDescent="0.25">
      <c r="A7" s="23"/>
      <c r="B7" s="22" t="s">
        <v>169</v>
      </c>
      <c r="C7" s="9" t="s">
        <v>13</v>
      </c>
      <c r="D7" s="10" t="s">
        <v>36</v>
      </c>
      <c r="E7" s="9" t="s">
        <v>168</v>
      </c>
      <c r="G7" s="15" t="s">
        <v>178</v>
      </c>
      <c r="H7" s="1">
        <v>235</v>
      </c>
      <c r="I7" s="16">
        <v>0.12430555555555556</v>
      </c>
      <c r="J7" s="21">
        <v>179</v>
      </c>
      <c r="K7" s="19">
        <v>167.84</v>
      </c>
      <c r="L7" s="17">
        <v>0</v>
      </c>
      <c r="M7" s="53">
        <v>0</v>
      </c>
      <c r="N7" s="13">
        <v>0.5</v>
      </c>
      <c r="O7" s="17">
        <f t="shared" ref="O7:O8" si="0">+L7*N7</f>
        <v>0</v>
      </c>
      <c r="P7" s="38">
        <v>0</v>
      </c>
      <c r="Q7" s="67">
        <f>+SUM(O7:P7)</f>
        <v>0</v>
      </c>
      <c r="R7" s="63" t="s">
        <v>224</v>
      </c>
      <c r="S7" s="63">
        <v>102</v>
      </c>
      <c r="T7" s="64">
        <v>89.92</v>
      </c>
      <c r="U7" s="65">
        <v>0</v>
      </c>
      <c r="V7" s="64">
        <v>0</v>
      </c>
      <c r="W7" s="64">
        <v>0.5</v>
      </c>
      <c r="X7" s="64">
        <v>0</v>
      </c>
      <c r="Y7" s="66">
        <f>+U7*W7</f>
        <v>0</v>
      </c>
      <c r="Z7" s="67">
        <f>+SUM(X7:Y7)</f>
        <v>0</v>
      </c>
      <c r="AB7" t="s">
        <v>230</v>
      </c>
    </row>
    <row r="8" spans="1:28" ht="15.75" x14ac:dyDescent="0.25">
      <c r="A8" s="23"/>
      <c r="B8" s="22" t="s">
        <v>45</v>
      </c>
      <c r="C8" s="9" t="s">
        <v>13</v>
      </c>
      <c r="D8" s="10" t="s">
        <v>36</v>
      </c>
      <c r="E8" s="9" t="s">
        <v>168</v>
      </c>
      <c r="G8" s="15" t="s">
        <v>178</v>
      </c>
      <c r="H8" s="1">
        <v>235</v>
      </c>
      <c r="I8" s="16">
        <v>0.12430555555555556</v>
      </c>
      <c r="J8" s="21">
        <v>179</v>
      </c>
      <c r="K8" s="19">
        <v>183.73</v>
      </c>
      <c r="L8" s="17">
        <f t="shared" ref="L8" si="1">SUM(K8-J8)</f>
        <v>4.7299999999999898</v>
      </c>
      <c r="M8" s="53">
        <v>0</v>
      </c>
      <c r="N8" s="13">
        <v>0.5</v>
      </c>
      <c r="O8" s="17">
        <f t="shared" si="0"/>
        <v>2.3649999999999949</v>
      </c>
      <c r="P8" s="38">
        <v>0</v>
      </c>
      <c r="Q8" s="57">
        <v>2.3649999999999949</v>
      </c>
      <c r="R8" s="18" t="s">
        <v>224</v>
      </c>
      <c r="S8" s="18">
        <v>102</v>
      </c>
      <c r="T8" s="13">
        <v>0</v>
      </c>
      <c r="U8" s="17">
        <v>0</v>
      </c>
      <c r="V8" s="13">
        <v>0</v>
      </c>
      <c r="W8" s="13">
        <v>0.5</v>
      </c>
      <c r="X8" s="13">
        <v>0</v>
      </c>
      <c r="Y8" s="60">
        <f t="shared" ref="Y8" si="2">+U8*W8</f>
        <v>0</v>
      </c>
      <c r="Z8" s="57">
        <f t="shared" ref="Z8" si="3">+SUM(X8:Y8)</f>
        <v>0</v>
      </c>
    </row>
    <row r="9" spans="1:28" ht="15.75" x14ac:dyDescent="0.25">
      <c r="A9" s="23"/>
      <c r="B9" s="22" t="s">
        <v>50</v>
      </c>
      <c r="C9" s="9" t="s">
        <v>13</v>
      </c>
      <c r="D9" s="10" t="s">
        <v>36</v>
      </c>
      <c r="E9" s="9" t="s">
        <v>168</v>
      </c>
      <c r="G9" s="15" t="s">
        <v>178</v>
      </c>
      <c r="H9" s="1">
        <v>235</v>
      </c>
      <c r="I9" s="16">
        <v>0.12430555555555556</v>
      </c>
      <c r="J9" s="21">
        <v>179</v>
      </c>
      <c r="K9" s="19">
        <v>228.53</v>
      </c>
      <c r="L9" s="17">
        <f t="shared" ref="L9:L11" si="4">SUM(K9-J9)</f>
        <v>49.53</v>
      </c>
      <c r="M9" s="53">
        <v>0</v>
      </c>
      <c r="N9" s="13">
        <v>0.5</v>
      </c>
      <c r="O9" s="17">
        <f t="shared" ref="O9:O11" si="5">+L9*N9</f>
        <v>24.765000000000001</v>
      </c>
      <c r="P9" s="38">
        <v>0</v>
      </c>
      <c r="Q9" s="57">
        <f>+SUM(O9:P9)</f>
        <v>24.765000000000001</v>
      </c>
      <c r="R9" s="18" t="s">
        <v>224</v>
      </c>
      <c r="S9" s="18">
        <v>102</v>
      </c>
      <c r="T9" s="13">
        <v>0</v>
      </c>
      <c r="U9" s="17">
        <v>0</v>
      </c>
      <c r="V9" s="13">
        <v>0</v>
      </c>
      <c r="W9" s="13">
        <v>0.5</v>
      </c>
      <c r="X9" s="13">
        <v>0</v>
      </c>
      <c r="Y9" s="60">
        <f t="shared" ref="Y9:Y11" si="6">+U9*W9</f>
        <v>0</v>
      </c>
      <c r="Z9" s="57">
        <f t="shared" ref="Z9:Z11" si="7">+SUM(X9:Y9)</f>
        <v>0</v>
      </c>
    </row>
    <row r="10" spans="1:28" ht="15.75" x14ac:dyDescent="0.25">
      <c r="A10" s="23"/>
      <c r="B10" s="22" t="s">
        <v>114</v>
      </c>
      <c r="C10" s="9" t="s">
        <v>13</v>
      </c>
      <c r="D10" s="10" t="s">
        <v>36</v>
      </c>
      <c r="E10" s="9" t="s">
        <v>168</v>
      </c>
      <c r="G10" s="15" t="s">
        <v>178</v>
      </c>
      <c r="H10" s="1">
        <v>235</v>
      </c>
      <c r="I10" s="16">
        <v>0.12430555555555556</v>
      </c>
      <c r="J10" s="21">
        <v>179</v>
      </c>
      <c r="K10" s="19">
        <v>222.9</v>
      </c>
      <c r="L10" s="17">
        <f t="shared" si="4"/>
        <v>43.900000000000006</v>
      </c>
      <c r="M10" s="53" t="s">
        <v>232</v>
      </c>
      <c r="N10" s="13">
        <v>0.5</v>
      </c>
      <c r="O10" s="17">
        <f t="shared" si="5"/>
        <v>21.950000000000003</v>
      </c>
      <c r="P10" s="38">
        <v>12</v>
      </c>
      <c r="Q10" s="57">
        <f>+SUM(O10:P10)</f>
        <v>33.950000000000003</v>
      </c>
      <c r="R10" s="18" t="s">
        <v>224</v>
      </c>
      <c r="S10" s="18">
        <v>102</v>
      </c>
      <c r="T10" s="13">
        <v>0</v>
      </c>
      <c r="U10" s="17">
        <v>0</v>
      </c>
      <c r="V10" s="13">
        <v>0</v>
      </c>
      <c r="W10" s="13">
        <v>0.5</v>
      </c>
      <c r="X10" s="13">
        <v>0</v>
      </c>
      <c r="Y10" s="60">
        <f t="shared" si="6"/>
        <v>0</v>
      </c>
      <c r="Z10" s="57">
        <f t="shared" si="7"/>
        <v>0</v>
      </c>
      <c r="AB10" t="s">
        <v>233</v>
      </c>
    </row>
    <row r="11" spans="1:28" ht="15.75" x14ac:dyDescent="0.25">
      <c r="A11" s="23">
        <v>5265</v>
      </c>
      <c r="B11" s="22" t="s">
        <v>112</v>
      </c>
      <c r="C11" s="9" t="s">
        <v>13</v>
      </c>
      <c r="D11" s="10" t="s">
        <v>36</v>
      </c>
      <c r="E11" s="9" t="s">
        <v>168</v>
      </c>
      <c r="G11" s="20" t="s">
        <v>178</v>
      </c>
      <c r="H11" s="1">
        <v>235</v>
      </c>
      <c r="I11" s="16">
        <v>0.12430555555555556</v>
      </c>
      <c r="J11" s="21">
        <v>179</v>
      </c>
      <c r="K11" s="19">
        <v>343.18</v>
      </c>
      <c r="L11" s="17">
        <f t="shared" si="4"/>
        <v>164.18</v>
      </c>
      <c r="M11" s="53">
        <v>0</v>
      </c>
      <c r="N11" s="13">
        <v>0.5</v>
      </c>
      <c r="O11" s="17">
        <f t="shared" si="5"/>
        <v>82.09</v>
      </c>
      <c r="P11" s="38">
        <v>0</v>
      </c>
      <c r="Q11" s="57">
        <f>+SUM(O11:P11)</f>
        <v>82.09</v>
      </c>
      <c r="R11" s="18" t="s">
        <v>224</v>
      </c>
      <c r="S11" s="18">
        <v>102</v>
      </c>
      <c r="T11" s="13">
        <v>0</v>
      </c>
      <c r="U11" s="17">
        <v>0</v>
      </c>
      <c r="V11" s="13">
        <v>0</v>
      </c>
      <c r="W11" s="13">
        <v>0.5</v>
      </c>
      <c r="X11" s="13">
        <v>0</v>
      </c>
      <c r="Y11" s="60">
        <f t="shared" si="6"/>
        <v>0</v>
      </c>
      <c r="Z11" s="57">
        <f t="shared" si="7"/>
        <v>0</v>
      </c>
    </row>
    <row r="12" spans="1:28" ht="16.5" thickBot="1" x14ac:dyDescent="0.3">
      <c r="A12" s="23"/>
      <c r="B12" s="22" t="s">
        <v>88</v>
      </c>
      <c r="C12" s="9" t="s">
        <v>13</v>
      </c>
      <c r="D12" s="10" t="s">
        <v>36</v>
      </c>
      <c r="E12" s="9" t="s">
        <v>168</v>
      </c>
      <c r="G12" s="15" t="s">
        <v>178</v>
      </c>
      <c r="H12" s="1">
        <v>235</v>
      </c>
      <c r="I12" s="16">
        <v>0.12430555555555556</v>
      </c>
      <c r="J12" s="21">
        <v>179</v>
      </c>
      <c r="K12" s="55" t="s">
        <v>226</v>
      </c>
      <c r="L12" s="17">
        <v>0</v>
      </c>
      <c r="M12" s="53">
        <v>10</v>
      </c>
      <c r="N12" s="13">
        <v>0.5</v>
      </c>
      <c r="O12" s="17">
        <f>+L12*N12</f>
        <v>0</v>
      </c>
      <c r="P12" s="38">
        <v>3</v>
      </c>
      <c r="Q12" s="56" t="s">
        <v>226</v>
      </c>
      <c r="R12" s="18" t="s">
        <v>224</v>
      </c>
      <c r="S12" s="18">
        <v>102</v>
      </c>
      <c r="T12" s="13">
        <v>0</v>
      </c>
      <c r="U12" s="17">
        <v>0</v>
      </c>
      <c r="V12" s="13">
        <v>0</v>
      </c>
      <c r="W12" s="13">
        <v>0.5</v>
      </c>
      <c r="X12" s="13">
        <v>0</v>
      </c>
      <c r="Y12" s="60">
        <f>+U12*W12</f>
        <v>0</v>
      </c>
      <c r="Z12" s="57">
        <f>+SUM(X12:Y12)</f>
        <v>0</v>
      </c>
      <c r="AB12" t="s">
        <v>229</v>
      </c>
    </row>
    <row r="13" spans="1:28" ht="16.5" thickTop="1" x14ac:dyDescent="0.25">
      <c r="B13" s="28"/>
      <c r="C13" s="2"/>
      <c r="D13" s="3"/>
      <c r="E13" s="2"/>
      <c r="G13" s="2"/>
      <c r="H13" s="1"/>
      <c r="I13" s="16"/>
      <c r="J13" s="21"/>
      <c r="K13" s="19"/>
      <c r="L13" s="17"/>
      <c r="M13" s="53"/>
      <c r="N13" s="13"/>
      <c r="O13" s="17"/>
      <c r="P13" s="38"/>
      <c r="Q13" s="75"/>
      <c r="R13" s="18"/>
      <c r="S13" s="18"/>
      <c r="T13" s="13"/>
      <c r="U13" s="13"/>
      <c r="V13" s="13"/>
      <c r="W13" s="13"/>
      <c r="X13" s="13"/>
      <c r="Y13" s="61"/>
      <c r="Z13" s="57"/>
    </row>
    <row r="14" spans="1:28" ht="15.75" thickBot="1" x14ac:dyDescent="0.3">
      <c r="B14" s="39" t="s">
        <v>195</v>
      </c>
      <c r="M14" s="54"/>
      <c r="P14" s="52"/>
      <c r="Q14" s="76"/>
      <c r="Y14" s="52"/>
      <c r="Z14" s="58"/>
    </row>
    <row r="15" spans="1:28" ht="16.5" thickTop="1" x14ac:dyDescent="0.25">
      <c r="A15" s="23"/>
      <c r="B15" s="22" t="s">
        <v>43</v>
      </c>
      <c r="C15" s="9" t="s">
        <v>35</v>
      </c>
      <c r="D15" s="10" t="s">
        <v>36</v>
      </c>
      <c r="E15" s="9" t="s">
        <v>168</v>
      </c>
      <c r="G15" s="15" t="s">
        <v>177</v>
      </c>
      <c r="H15" s="1">
        <v>240</v>
      </c>
      <c r="I15" s="16">
        <v>0.12708333333333333</v>
      </c>
      <c r="J15" s="21">
        <v>183</v>
      </c>
      <c r="K15" s="19">
        <v>184.4</v>
      </c>
      <c r="L15" s="17">
        <f t="shared" ref="L15:L17" si="8">SUM(K15-J15)</f>
        <v>1.4000000000000057</v>
      </c>
      <c r="M15" s="53">
        <v>0</v>
      </c>
      <c r="N15" s="13">
        <v>0.5</v>
      </c>
      <c r="O15" s="17">
        <f t="shared" ref="O15:O23" si="9">+L15*N15</f>
        <v>0.70000000000000284</v>
      </c>
      <c r="P15" s="38">
        <v>0</v>
      </c>
      <c r="Q15" s="57">
        <f>+SUM(O15:P15)</f>
        <v>0.70000000000000284</v>
      </c>
      <c r="R15" s="18" t="s">
        <v>224</v>
      </c>
      <c r="S15" s="18">
        <v>100</v>
      </c>
      <c r="T15" s="13">
        <v>0</v>
      </c>
      <c r="U15" s="17">
        <v>0</v>
      </c>
      <c r="V15" s="13">
        <v>0</v>
      </c>
      <c r="W15" s="13">
        <v>0.5</v>
      </c>
      <c r="X15" s="13">
        <v>0</v>
      </c>
      <c r="Y15" s="60">
        <f t="shared" ref="Y15:Y18" si="10">+U15*W15</f>
        <v>0</v>
      </c>
      <c r="Z15" s="57">
        <f t="shared" ref="Z15:Z18" si="11">+SUM(X15:Y15)</f>
        <v>0</v>
      </c>
    </row>
    <row r="16" spans="1:28" ht="15.75" x14ac:dyDescent="0.25">
      <c r="A16" s="23">
        <v>4460</v>
      </c>
      <c r="B16" s="22" t="s">
        <v>181</v>
      </c>
      <c r="C16" s="9" t="s">
        <v>35</v>
      </c>
      <c r="D16" s="10" t="s">
        <v>36</v>
      </c>
      <c r="E16" s="9" t="s">
        <v>168</v>
      </c>
      <c r="G16" s="15" t="s">
        <v>177</v>
      </c>
      <c r="H16" s="1">
        <v>240</v>
      </c>
      <c r="I16" s="16">
        <v>0.12708333333333333</v>
      </c>
      <c r="J16" s="21">
        <v>183</v>
      </c>
      <c r="K16" s="19">
        <v>185.18</v>
      </c>
      <c r="L16" s="17">
        <f t="shared" si="8"/>
        <v>2.1800000000000068</v>
      </c>
      <c r="M16" s="53">
        <v>0</v>
      </c>
      <c r="N16" s="13">
        <v>0.5</v>
      </c>
      <c r="O16" s="17">
        <f t="shared" si="9"/>
        <v>1.0900000000000034</v>
      </c>
      <c r="P16" s="38">
        <v>0</v>
      </c>
      <c r="Q16" s="57">
        <f>+SUM(O16:P16)</f>
        <v>1.0900000000000034</v>
      </c>
      <c r="R16" s="18" t="s">
        <v>224</v>
      </c>
      <c r="S16" s="18">
        <v>100</v>
      </c>
      <c r="T16" s="13">
        <v>0</v>
      </c>
      <c r="U16" s="17">
        <v>0</v>
      </c>
      <c r="V16" s="13">
        <v>0</v>
      </c>
      <c r="W16" s="13">
        <v>0.5</v>
      </c>
      <c r="X16" s="13">
        <v>0</v>
      </c>
      <c r="Y16" s="60">
        <f t="shared" si="10"/>
        <v>0</v>
      </c>
      <c r="Z16" s="57">
        <f t="shared" si="11"/>
        <v>0</v>
      </c>
    </row>
    <row r="17" spans="1:28" ht="15.75" x14ac:dyDescent="0.25">
      <c r="A17" s="23"/>
      <c r="B17" s="22" t="s">
        <v>173</v>
      </c>
      <c r="C17" s="9" t="s">
        <v>35</v>
      </c>
      <c r="D17" s="10" t="s">
        <v>36</v>
      </c>
      <c r="E17" s="9" t="s">
        <v>168</v>
      </c>
      <c r="G17" s="15" t="s">
        <v>177</v>
      </c>
      <c r="H17" s="1">
        <v>240</v>
      </c>
      <c r="I17" s="16">
        <v>0.12708333333333333</v>
      </c>
      <c r="J17" s="21">
        <v>183</v>
      </c>
      <c r="K17" s="19">
        <v>195.62</v>
      </c>
      <c r="L17" s="17">
        <f t="shared" si="8"/>
        <v>12.620000000000005</v>
      </c>
      <c r="M17" s="53">
        <v>0</v>
      </c>
      <c r="N17" s="13">
        <v>0.5</v>
      </c>
      <c r="O17" s="17">
        <f t="shared" si="9"/>
        <v>6.3100000000000023</v>
      </c>
      <c r="P17" s="38">
        <v>0</v>
      </c>
      <c r="Q17" s="57">
        <f>+SUM(O17:P17)</f>
        <v>6.3100000000000023</v>
      </c>
      <c r="R17" s="18" t="s">
        <v>224</v>
      </c>
      <c r="S17" s="18">
        <v>100</v>
      </c>
      <c r="T17" s="13">
        <v>0</v>
      </c>
      <c r="U17" s="17">
        <v>0</v>
      </c>
      <c r="V17" s="13">
        <v>0</v>
      </c>
      <c r="W17" s="13">
        <v>0.5</v>
      </c>
      <c r="X17" s="13">
        <v>0</v>
      </c>
      <c r="Y17" s="60">
        <f t="shared" si="10"/>
        <v>0</v>
      </c>
      <c r="Z17" s="57">
        <f t="shared" si="11"/>
        <v>0</v>
      </c>
    </row>
    <row r="18" spans="1:28" ht="16.5" thickBot="1" x14ac:dyDescent="0.3">
      <c r="A18" s="23">
        <v>859</v>
      </c>
      <c r="B18" s="22" t="s">
        <v>38</v>
      </c>
      <c r="C18" s="9" t="s">
        <v>35</v>
      </c>
      <c r="D18" s="10" t="s">
        <v>36</v>
      </c>
      <c r="E18" s="9" t="s">
        <v>168</v>
      </c>
      <c r="G18" s="15" t="s">
        <v>177</v>
      </c>
      <c r="H18" s="1">
        <v>240</v>
      </c>
      <c r="I18" s="16">
        <v>0.12708333333333333</v>
      </c>
      <c r="J18" s="21">
        <v>183</v>
      </c>
      <c r="K18" s="55" t="s">
        <v>226</v>
      </c>
      <c r="L18" s="17"/>
      <c r="M18" s="53">
        <v>0</v>
      </c>
      <c r="N18" s="13">
        <v>0.5</v>
      </c>
      <c r="O18" s="17">
        <f t="shared" si="9"/>
        <v>0</v>
      </c>
      <c r="P18" s="38">
        <v>0</v>
      </c>
      <c r="Q18" s="56" t="s">
        <v>226</v>
      </c>
      <c r="R18" s="18" t="s">
        <v>224</v>
      </c>
      <c r="S18" s="18">
        <v>100</v>
      </c>
      <c r="T18" s="13">
        <v>0</v>
      </c>
      <c r="U18" s="17">
        <v>0</v>
      </c>
      <c r="V18" s="13">
        <v>0</v>
      </c>
      <c r="W18" s="13">
        <v>0.5</v>
      </c>
      <c r="X18" s="13">
        <v>0</v>
      </c>
      <c r="Y18" s="60">
        <f t="shared" si="10"/>
        <v>0</v>
      </c>
      <c r="Z18" s="57">
        <f t="shared" si="11"/>
        <v>0</v>
      </c>
      <c r="AB18" t="s">
        <v>225</v>
      </c>
    </row>
    <row r="19" spans="1:28" ht="16.5" thickTop="1" x14ac:dyDescent="0.25">
      <c r="B19" s="28"/>
      <c r="C19" s="2"/>
      <c r="D19" s="3"/>
      <c r="E19" s="2"/>
      <c r="G19" s="2"/>
      <c r="H19" s="1"/>
      <c r="I19" s="16"/>
      <c r="J19" s="21"/>
      <c r="K19" s="19"/>
      <c r="L19" s="17"/>
      <c r="M19" s="53"/>
      <c r="N19" s="13"/>
      <c r="O19" s="17"/>
      <c r="P19" s="38"/>
      <c r="Q19" s="75"/>
      <c r="R19" s="18"/>
      <c r="S19" s="18"/>
      <c r="T19" s="13"/>
      <c r="U19" s="13"/>
      <c r="V19" s="13"/>
      <c r="W19" s="13"/>
      <c r="X19" s="13"/>
      <c r="Y19" s="61"/>
      <c r="Z19" s="57"/>
    </row>
    <row r="20" spans="1:28" ht="15.75" thickBot="1" x14ac:dyDescent="0.3">
      <c r="B20" s="39" t="s">
        <v>196</v>
      </c>
      <c r="M20" s="54"/>
      <c r="O20" s="17"/>
      <c r="P20" s="52"/>
      <c r="Q20" s="76"/>
      <c r="Y20" s="52"/>
      <c r="Z20" s="58"/>
    </row>
    <row r="21" spans="1:28" ht="15.75" thickTop="1" x14ac:dyDescent="0.25">
      <c r="A21" s="23">
        <v>5357</v>
      </c>
      <c r="B21" s="22" t="s">
        <v>58</v>
      </c>
      <c r="C21" s="9" t="s">
        <v>13</v>
      </c>
      <c r="D21" s="10" t="s">
        <v>14</v>
      </c>
      <c r="E21" s="9" t="s">
        <v>168</v>
      </c>
      <c r="G21" s="15" t="s">
        <v>176</v>
      </c>
      <c r="H21" s="1">
        <v>235</v>
      </c>
      <c r="I21" s="16">
        <v>0.12569444444444444</v>
      </c>
      <c r="J21" s="21">
        <v>181</v>
      </c>
      <c r="K21" s="21">
        <v>191.89</v>
      </c>
      <c r="L21" s="17">
        <f t="shared" ref="L21:L23" si="12">SUM(K21-J21)</f>
        <v>10.889999999999986</v>
      </c>
      <c r="M21" s="53" t="s">
        <v>185</v>
      </c>
      <c r="N21" s="13">
        <v>0.5</v>
      </c>
      <c r="O21" s="17">
        <f t="shared" si="9"/>
        <v>5.4449999999999932</v>
      </c>
      <c r="P21" s="38">
        <v>6</v>
      </c>
      <c r="Q21" s="57">
        <f>+SUM(O21:P21)</f>
        <v>11.444999999999993</v>
      </c>
      <c r="R21" s="18" t="s">
        <v>224</v>
      </c>
      <c r="S21" s="18">
        <v>102</v>
      </c>
      <c r="T21" s="13">
        <v>0</v>
      </c>
      <c r="U21" s="17">
        <v>0</v>
      </c>
      <c r="V21" s="13">
        <v>0</v>
      </c>
      <c r="W21" s="13">
        <v>0.5</v>
      </c>
      <c r="X21" s="13">
        <v>0</v>
      </c>
      <c r="Y21" s="60">
        <f t="shared" ref="Y21:Y23" si="13">+U21*W21</f>
        <v>0</v>
      </c>
      <c r="Z21" s="57">
        <f t="shared" ref="Z21:Z23" si="14">+SUM(X21:Y21)</f>
        <v>0</v>
      </c>
    </row>
    <row r="22" spans="1:28" ht="15.75" x14ac:dyDescent="0.25">
      <c r="A22" s="23">
        <v>5340</v>
      </c>
      <c r="B22" s="22" t="s">
        <v>103</v>
      </c>
      <c r="C22" s="9" t="s">
        <v>13</v>
      </c>
      <c r="D22" s="10" t="s">
        <v>14</v>
      </c>
      <c r="E22" s="9" t="s">
        <v>168</v>
      </c>
      <c r="G22" s="15" t="s">
        <v>176</v>
      </c>
      <c r="H22" s="1">
        <v>235</v>
      </c>
      <c r="I22" s="16">
        <v>0.12569444444444444</v>
      </c>
      <c r="J22" s="21">
        <v>181</v>
      </c>
      <c r="K22" s="19">
        <v>202.18</v>
      </c>
      <c r="L22" s="17">
        <f t="shared" si="12"/>
        <v>21.180000000000007</v>
      </c>
      <c r="M22" s="53">
        <v>14</v>
      </c>
      <c r="N22" s="13">
        <v>0.5</v>
      </c>
      <c r="O22" s="17">
        <f t="shared" si="9"/>
        <v>10.590000000000003</v>
      </c>
      <c r="P22" s="38">
        <v>3</v>
      </c>
      <c r="Q22" s="57">
        <f>+SUM(O22:P22)</f>
        <v>13.590000000000003</v>
      </c>
      <c r="R22" s="18" t="s">
        <v>224</v>
      </c>
      <c r="S22" s="18">
        <v>102</v>
      </c>
      <c r="T22" s="13">
        <v>0</v>
      </c>
      <c r="U22" s="17">
        <v>0</v>
      </c>
      <c r="V22" s="13">
        <v>0</v>
      </c>
      <c r="W22" s="13">
        <v>0.5</v>
      </c>
      <c r="X22" s="13">
        <v>0</v>
      </c>
      <c r="Y22" s="60">
        <f t="shared" si="13"/>
        <v>0</v>
      </c>
      <c r="Z22" s="57">
        <f t="shared" si="14"/>
        <v>0</v>
      </c>
    </row>
    <row r="23" spans="1:28" ht="16.5" thickBot="1" x14ac:dyDescent="0.3">
      <c r="A23" s="23"/>
      <c r="B23" s="22" t="s">
        <v>115</v>
      </c>
      <c r="C23" s="9" t="s">
        <v>13</v>
      </c>
      <c r="D23" s="10" t="s">
        <v>14</v>
      </c>
      <c r="E23" s="9" t="s">
        <v>168</v>
      </c>
      <c r="G23" s="15" t="s">
        <v>176</v>
      </c>
      <c r="H23" s="1">
        <v>235</v>
      </c>
      <c r="I23" s="16">
        <v>0.12569444444444444</v>
      </c>
      <c r="J23" s="21">
        <v>181</v>
      </c>
      <c r="K23" s="19">
        <v>272.20999999999998</v>
      </c>
      <c r="L23" s="17">
        <f t="shared" si="12"/>
        <v>91.20999999999998</v>
      </c>
      <c r="M23" s="53">
        <v>20</v>
      </c>
      <c r="N23" s="13">
        <v>0.5</v>
      </c>
      <c r="O23" s="17">
        <f t="shared" si="9"/>
        <v>45.60499999999999</v>
      </c>
      <c r="P23" s="38">
        <v>3</v>
      </c>
      <c r="Q23" s="57">
        <f>+SUM(O23:P23)</f>
        <v>48.60499999999999</v>
      </c>
      <c r="R23" s="18" t="s">
        <v>224</v>
      </c>
      <c r="S23" s="18">
        <v>102</v>
      </c>
      <c r="T23" s="13">
        <v>0</v>
      </c>
      <c r="U23" s="17">
        <v>0</v>
      </c>
      <c r="V23" s="13">
        <v>0</v>
      </c>
      <c r="W23" s="13">
        <v>0.5</v>
      </c>
      <c r="X23" s="13">
        <v>0</v>
      </c>
      <c r="Y23" s="60">
        <f t="shared" si="13"/>
        <v>0</v>
      </c>
      <c r="Z23" s="57">
        <f t="shared" si="14"/>
        <v>0</v>
      </c>
    </row>
    <row r="24" spans="1:28" ht="16.5" thickTop="1" x14ac:dyDescent="0.25">
      <c r="B24" s="28"/>
      <c r="C24" s="2"/>
      <c r="D24" s="3"/>
      <c r="E24" s="2"/>
      <c r="G24" s="2"/>
      <c r="H24" s="1"/>
      <c r="I24" s="16"/>
      <c r="J24" s="21"/>
      <c r="K24" s="19"/>
      <c r="L24" s="17"/>
      <c r="M24" s="53"/>
      <c r="N24" s="13"/>
      <c r="O24" s="17"/>
      <c r="P24" s="38"/>
      <c r="Q24" s="75"/>
      <c r="R24" s="18"/>
      <c r="S24" s="18"/>
      <c r="T24" s="13"/>
      <c r="U24" s="13"/>
      <c r="V24" s="13"/>
      <c r="W24" s="13"/>
      <c r="X24" s="13"/>
      <c r="Y24" s="61"/>
      <c r="Z24" s="57"/>
    </row>
    <row r="25" spans="1:28" ht="15.75" thickBot="1" x14ac:dyDescent="0.3">
      <c r="B25" s="39" t="s">
        <v>197</v>
      </c>
      <c r="M25" s="54"/>
      <c r="P25" s="52"/>
      <c r="Q25" s="76"/>
      <c r="Y25" s="52"/>
      <c r="Z25" s="58"/>
    </row>
    <row r="26" spans="1:28" ht="16.5" thickTop="1" x14ac:dyDescent="0.25">
      <c r="A26" s="23">
        <v>4435</v>
      </c>
      <c r="B26" s="22" t="s">
        <v>61</v>
      </c>
      <c r="C26" s="9" t="s">
        <v>35</v>
      </c>
      <c r="D26" s="10" t="s">
        <v>14</v>
      </c>
      <c r="E26" s="9" t="s">
        <v>168</v>
      </c>
      <c r="G26" s="14" t="s">
        <v>174</v>
      </c>
      <c r="H26" s="1">
        <v>240</v>
      </c>
      <c r="I26" s="16">
        <v>0.12847222222222221</v>
      </c>
      <c r="J26" s="21">
        <v>185</v>
      </c>
      <c r="K26" s="19">
        <v>177.89</v>
      </c>
      <c r="L26" s="17">
        <v>0</v>
      </c>
      <c r="M26" s="53">
        <v>0</v>
      </c>
      <c r="N26" s="13">
        <v>0.5</v>
      </c>
      <c r="O26" s="17">
        <f t="shared" ref="O26:O29" si="15">+L26*N26</f>
        <v>0</v>
      </c>
      <c r="P26" s="38">
        <v>0</v>
      </c>
      <c r="Q26" s="67">
        <f>+SUM(O26:P26)</f>
        <v>0</v>
      </c>
      <c r="R26" s="63" t="s">
        <v>224</v>
      </c>
      <c r="S26" s="63">
        <v>100</v>
      </c>
      <c r="T26" s="64">
        <v>90.14</v>
      </c>
      <c r="U26" s="65">
        <v>0</v>
      </c>
      <c r="V26" s="64">
        <v>0</v>
      </c>
      <c r="W26" s="64">
        <v>0.5</v>
      </c>
      <c r="X26" s="64">
        <v>0</v>
      </c>
      <c r="Y26" s="66">
        <f t="shared" ref="Y26:Y29" si="16">+U26*W26</f>
        <v>0</v>
      </c>
      <c r="Z26" s="67">
        <f t="shared" ref="Z26:Z29" si="17">+SUM(X26:Y26)</f>
        <v>0</v>
      </c>
      <c r="AA26" s="13"/>
    </row>
    <row r="27" spans="1:28" ht="15.75" x14ac:dyDescent="0.25">
      <c r="A27" s="23">
        <v>3447</v>
      </c>
      <c r="B27" s="22" t="s">
        <v>171</v>
      </c>
      <c r="C27" s="9" t="s">
        <v>35</v>
      </c>
      <c r="D27" s="10" t="s">
        <v>14</v>
      </c>
      <c r="E27" s="9" t="s">
        <v>168</v>
      </c>
      <c r="G27" s="14" t="s">
        <v>174</v>
      </c>
      <c r="H27" s="1">
        <v>240</v>
      </c>
      <c r="I27" s="16">
        <v>0.12847222222222221</v>
      </c>
      <c r="J27" s="21">
        <v>185</v>
      </c>
      <c r="K27" s="19">
        <v>195.02</v>
      </c>
      <c r="L27" s="17">
        <f t="shared" ref="L27:L29" si="18">SUM(K27-J27)</f>
        <v>10.02000000000001</v>
      </c>
      <c r="M27" s="53">
        <v>0</v>
      </c>
      <c r="N27" s="13">
        <v>0.5</v>
      </c>
      <c r="O27" s="17">
        <f t="shared" si="15"/>
        <v>5.0100000000000051</v>
      </c>
      <c r="P27" s="38">
        <v>0</v>
      </c>
      <c r="Q27" s="57">
        <f>+SUM(O27:P27)</f>
        <v>5.0100000000000051</v>
      </c>
      <c r="R27" s="18" t="s">
        <v>224</v>
      </c>
      <c r="S27" s="18">
        <v>100</v>
      </c>
      <c r="T27" s="13">
        <v>0</v>
      </c>
      <c r="U27" s="17">
        <v>0</v>
      </c>
      <c r="V27" s="13">
        <v>0</v>
      </c>
      <c r="W27" s="13">
        <v>0.5</v>
      </c>
      <c r="X27" s="13">
        <v>0</v>
      </c>
      <c r="Y27" s="60">
        <f t="shared" si="16"/>
        <v>0</v>
      </c>
      <c r="Z27" s="57">
        <f t="shared" si="17"/>
        <v>0</v>
      </c>
    </row>
    <row r="28" spans="1:28" ht="15.75" x14ac:dyDescent="0.25">
      <c r="A28" s="23">
        <v>4791</v>
      </c>
      <c r="B28" s="33" t="s">
        <v>23</v>
      </c>
      <c r="C28" s="9" t="s">
        <v>35</v>
      </c>
      <c r="D28" s="10" t="s">
        <v>14</v>
      </c>
      <c r="E28" s="9" t="s">
        <v>168</v>
      </c>
      <c r="G28" s="14" t="s">
        <v>174</v>
      </c>
      <c r="H28" s="1">
        <v>240</v>
      </c>
      <c r="I28" s="16">
        <v>0.12847222222222221</v>
      </c>
      <c r="J28" s="21">
        <v>185</v>
      </c>
      <c r="K28" s="19">
        <v>208.28</v>
      </c>
      <c r="L28" s="17">
        <f t="shared" si="18"/>
        <v>23.28</v>
      </c>
      <c r="M28" s="53">
        <v>10</v>
      </c>
      <c r="N28" s="13">
        <v>0.5</v>
      </c>
      <c r="O28" s="17">
        <f t="shared" si="15"/>
        <v>11.64</v>
      </c>
      <c r="P28" s="38">
        <v>3</v>
      </c>
      <c r="Q28" s="57">
        <f>+SUM(O28:P28)</f>
        <v>14.64</v>
      </c>
      <c r="R28" s="18" t="s">
        <v>224</v>
      </c>
      <c r="S28" s="18">
        <v>100</v>
      </c>
      <c r="T28" s="13">
        <v>0</v>
      </c>
      <c r="U28" s="17">
        <v>0</v>
      </c>
      <c r="V28" s="13">
        <v>0</v>
      </c>
      <c r="W28" s="13">
        <v>0.5</v>
      </c>
      <c r="X28" s="13">
        <v>0</v>
      </c>
      <c r="Y28" s="60">
        <f t="shared" si="16"/>
        <v>0</v>
      </c>
      <c r="Z28" s="57">
        <f t="shared" si="17"/>
        <v>0</v>
      </c>
    </row>
    <row r="29" spans="1:28" ht="16.5" thickBot="1" x14ac:dyDescent="0.3">
      <c r="A29" s="23"/>
      <c r="B29" s="34" t="s">
        <v>93</v>
      </c>
      <c r="C29" s="9" t="s">
        <v>35</v>
      </c>
      <c r="D29" s="10" t="s">
        <v>14</v>
      </c>
      <c r="E29" s="9" t="s">
        <v>168</v>
      </c>
      <c r="G29" s="14" t="s">
        <v>174</v>
      </c>
      <c r="H29" s="1">
        <v>240</v>
      </c>
      <c r="I29" s="16">
        <v>0.12847222222222221</v>
      </c>
      <c r="J29" s="21">
        <v>185</v>
      </c>
      <c r="K29" s="19">
        <v>231.78</v>
      </c>
      <c r="L29" s="17">
        <f t="shared" si="18"/>
        <v>46.78</v>
      </c>
      <c r="M29" s="53">
        <v>0</v>
      </c>
      <c r="N29" s="13">
        <v>0.5</v>
      </c>
      <c r="O29" s="17">
        <f t="shared" si="15"/>
        <v>23.39</v>
      </c>
      <c r="P29" s="38">
        <v>0</v>
      </c>
      <c r="Q29" s="57">
        <f>+SUM(O29:P29)</f>
        <v>23.39</v>
      </c>
      <c r="R29" s="18" t="s">
        <v>224</v>
      </c>
      <c r="S29" s="18">
        <v>100</v>
      </c>
      <c r="T29" s="13">
        <v>0</v>
      </c>
      <c r="U29" s="17">
        <v>0</v>
      </c>
      <c r="V29" s="13">
        <v>0</v>
      </c>
      <c r="W29" s="13">
        <v>0.5</v>
      </c>
      <c r="X29" s="13">
        <v>0</v>
      </c>
      <c r="Y29" s="60">
        <f t="shared" si="16"/>
        <v>0</v>
      </c>
      <c r="Z29" s="57">
        <f t="shared" si="17"/>
        <v>0</v>
      </c>
    </row>
    <row r="30" spans="1:28" ht="16.5" thickTop="1" x14ac:dyDescent="0.25">
      <c r="B30" s="28"/>
      <c r="C30" s="2"/>
      <c r="D30" s="3"/>
      <c r="E30" s="2"/>
      <c r="G30" s="38"/>
      <c r="H30" s="1"/>
      <c r="I30" s="16"/>
      <c r="J30" s="21"/>
      <c r="K30" s="19"/>
      <c r="L30" s="17"/>
      <c r="M30" s="53"/>
      <c r="N30" s="13"/>
      <c r="O30" s="17"/>
      <c r="P30" s="38"/>
      <c r="Q30" s="75"/>
      <c r="R30" s="18"/>
      <c r="S30" s="18"/>
      <c r="T30" s="13"/>
      <c r="U30" s="13"/>
      <c r="V30" s="13"/>
      <c r="W30" s="13"/>
      <c r="X30" s="13"/>
      <c r="Y30" s="61"/>
      <c r="Z30" s="57"/>
    </row>
    <row r="31" spans="1:28" ht="15.75" thickBot="1" x14ac:dyDescent="0.3">
      <c r="B31" s="39" t="s">
        <v>198</v>
      </c>
      <c r="M31" s="54"/>
      <c r="P31" s="52"/>
      <c r="Q31" s="76"/>
      <c r="Y31" s="52"/>
      <c r="Z31" s="58"/>
    </row>
    <row r="32" spans="1:28" ht="16.5" thickTop="1" x14ac:dyDescent="0.25">
      <c r="A32" s="23">
        <v>4267</v>
      </c>
      <c r="B32" s="22" t="s">
        <v>66</v>
      </c>
      <c r="C32" s="9" t="s">
        <v>13</v>
      </c>
      <c r="D32" s="10" t="s">
        <v>29</v>
      </c>
      <c r="E32" s="9" t="s">
        <v>168</v>
      </c>
      <c r="G32" s="15" t="s">
        <v>176</v>
      </c>
      <c r="H32" s="1">
        <v>235</v>
      </c>
      <c r="I32" s="16">
        <v>0.12569444444444444</v>
      </c>
      <c r="J32" s="21">
        <v>181</v>
      </c>
      <c r="K32" s="19">
        <v>158.44</v>
      </c>
      <c r="L32" s="17">
        <v>0</v>
      </c>
      <c r="M32" s="53" t="s">
        <v>187</v>
      </c>
      <c r="N32" s="13">
        <v>0.5</v>
      </c>
      <c r="O32" s="17">
        <f t="shared" ref="O32:O35" si="19">+L32*N32</f>
        <v>0</v>
      </c>
      <c r="P32" s="38">
        <v>3</v>
      </c>
      <c r="Q32" s="57">
        <f>+SUM(O32:P32)</f>
        <v>3</v>
      </c>
      <c r="R32" s="18" t="s">
        <v>224</v>
      </c>
      <c r="S32" s="18">
        <v>102</v>
      </c>
      <c r="T32" s="13">
        <v>0</v>
      </c>
      <c r="U32" s="17">
        <v>0</v>
      </c>
      <c r="V32" s="13">
        <v>0</v>
      </c>
      <c r="W32" s="13">
        <v>0.5</v>
      </c>
      <c r="X32" s="13">
        <v>0</v>
      </c>
      <c r="Y32" s="60">
        <f t="shared" ref="Y32:Y35" si="20">+U32*W32</f>
        <v>0</v>
      </c>
      <c r="Z32" s="57">
        <f t="shared" ref="Z32:Z35" si="21">+SUM(X32:Y32)</f>
        <v>0</v>
      </c>
    </row>
    <row r="33" spans="1:26" ht="15.75" x14ac:dyDescent="0.25">
      <c r="A33" s="23">
        <v>5048</v>
      </c>
      <c r="B33" s="22" t="s">
        <v>189</v>
      </c>
      <c r="C33" s="9" t="s">
        <v>13</v>
      </c>
      <c r="D33" s="10" t="s">
        <v>29</v>
      </c>
      <c r="E33" s="9" t="s">
        <v>168</v>
      </c>
      <c r="G33" s="15" t="s">
        <v>176</v>
      </c>
      <c r="H33" s="1">
        <v>235</v>
      </c>
      <c r="I33" s="16">
        <v>0.12569444444444444</v>
      </c>
      <c r="J33" s="21">
        <v>181</v>
      </c>
      <c r="K33" s="19">
        <v>212.1</v>
      </c>
      <c r="L33" s="17">
        <f t="shared" ref="L33:L35" si="22">SUM(K33-J33)</f>
        <v>31.099999999999994</v>
      </c>
      <c r="M33" s="53">
        <v>0</v>
      </c>
      <c r="N33" s="13">
        <v>0.5</v>
      </c>
      <c r="O33" s="17">
        <f t="shared" si="19"/>
        <v>15.549999999999997</v>
      </c>
      <c r="P33" s="38">
        <v>0</v>
      </c>
      <c r="Q33" s="57">
        <f>+SUM(O33:P33)</f>
        <v>15.549999999999997</v>
      </c>
      <c r="R33" s="18" t="s">
        <v>224</v>
      </c>
      <c r="S33" s="18">
        <v>102</v>
      </c>
      <c r="T33" s="13">
        <v>0</v>
      </c>
      <c r="U33" s="17">
        <v>0</v>
      </c>
      <c r="V33" s="13">
        <v>0</v>
      </c>
      <c r="W33" s="13">
        <v>0.5</v>
      </c>
      <c r="X33" s="13">
        <v>0</v>
      </c>
      <c r="Y33" s="60">
        <f t="shared" si="20"/>
        <v>0</v>
      </c>
      <c r="Z33" s="57">
        <f t="shared" si="21"/>
        <v>0</v>
      </c>
    </row>
    <row r="34" spans="1:26" ht="15.75" x14ac:dyDescent="0.25">
      <c r="A34" s="23">
        <v>5048</v>
      </c>
      <c r="B34" s="27" t="s">
        <v>182</v>
      </c>
      <c r="C34" s="24" t="s">
        <v>13</v>
      </c>
      <c r="D34" s="10" t="s">
        <v>29</v>
      </c>
      <c r="E34" s="9" t="s">
        <v>168</v>
      </c>
      <c r="G34" s="15" t="s">
        <v>176</v>
      </c>
      <c r="H34" s="1">
        <v>235</v>
      </c>
      <c r="I34" s="16">
        <v>0.12569444444444444</v>
      </c>
      <c r="J34" s="21">
        <v>181</v>
      </c>
      <c r="K34" s="19">
        <v>216.33</v>
      </c>
      <c r="L34" s="17">
        <f t="shared" si="22"/>
        <v>35.330000000000013</v>
      </c>
      <c r="M34" s="53">
        <v>0</v>
      </c>
      <c r="N34" s="13">
        <v>0.5</v>
      </c>
      <c r="O34" s="17">
        <f t="shared" si="19"/>
        <v>17.665000000000006</v>
      </c>
      <c r="P34" s="38">
        <v>0</v>
      </c>
      <c r="Q34" s="57">
        <f>+SUM(O34:P34)</f>
        <v>17.665000000000006</v>
      </c>
      <c r="R34" s="18" t="s">
        <v>224</v>
      </c>
      <c r="S34" s="18">
        <v>102</v>
      </c>
      <c r="T34" s="13">
        <v>0</v>
      </c>
      <c r="U34" s="17">
        <v>0</v>
      </c>
      <c r="V34" s="13">
        <v>0</v>
      </c>
      <c r="W34" s="13">
        <v>0.5</v>
      </c>
      <c r="X34" s="13">
        <v>0</v>
      </c>
      <c r="Y34" s="60">
        <f t="shared" si="20"/>
        <v>0</v>
      </c>
      <c r="Z34" s="57">
        <f t="shared" si="21"/>
        <v>0</v>
      </c>
    </row>
    <row r="35" spans="1:26" ht="16.5" thickBot="1" x14ac:dyDescent="0.3">
      <c r="A35" s="23">
        <v>5265</v>
      </c>
      <c r="B35" s="22" t="s">
        <v>179</v>
      </c>
      <c r="C35" s="9" t="s">
        <v>13</v>
      </c>
      <c r="D35" s="10" t="s">
        <v>29</v>
      </c>
      <c r="E35" s="9" t="s">
        <v>168</v>
      </c>
      <c r="G35" s="15" t="s">
        <v>176</v>
      </c>
      <c r="H35" s="1">
        <v>235</v>
      </c>
      <c r="I35" s="16">
        <v>0.12569444444444444</v>
      </c>
      <c r="J35" s="21">
        <v>181</v>
      </c>
      <c r="K35" s="19">
        <v>226.47</v>
      </c>
      <c r="L35" s="17">
        <f t="shared" si="22"/>
        <v>45.47</v>
      </c>
      <c r="M35" s="53">
        <v>0</v>
      </c>
      <c r="N35" s="13">
        <v>0.5</v>
      </c>
      <c r="O35" s="17">
        <f t="shared" si="19"/>
        <v>22.734999999999999</v>
      </c>
      <c r="P35" s="38">
        <v>0</v>
      </c>
      <c r="Q35" s="57">
        <f>+SUM(O35:P35)</f>
        <v>22.734999999999999</v>
      </c>
      <c r="R35" s="18" t="s">
        <v>224</v>
      </c>
      <c r="S35" s="18">
        <v>102</v>
      </c>
      <c r="T35" s="13">
        <v>0</v>
      </c>
      <c r="U35" s="17">
        <v>0</v>
      </c>
      <c r="V35" s="13">
        <v>0</v>
      </c>
      <c r="W35" s="13">
        <v>0.5</v>
      </c>
      <c r="X35" s="13">
        <v>0</v>
      </c>
      <c r="Y35" s="60">
        <f t="shared" si="20"/>
        <v>0</v>
      </c>
      <c r="Z35" s="57">
        <f t="shared" si="21"/>
        <v>0</v>
      </c>
    </row>
    <row r="36" spans="1:26" ht="16.5" thickTop="1" x14ac:dyDescent="0.25">
      <c r="B36" s="28"/>
      <c r="C36" s="2"/>
      <c r="D36" s="3"/>
      <c r="E36" s="2"/>
      <c r="G36" s="2"/>
      <c r="H36" s="1"/>
      <c r="I36" s="16"/>
      <c r="J36" s="21"/>
      <c r="K36" s="19"/>
      <c r="L36" s="17"/>
      <c r="M36" s="53"/>
      <c r="N36" s="13"/>
      <c r="O36" s="17"/>
      <c r="P36" s="38"/>
      <c r="Q36" s="75"/>
      <c r="R36" s="18"/>
      <c r="S36" s="18"/>
      <c r="T36" s="13"/>
      <c r="U36" s="13"/>
      <c r="V36" s="13"/>
      <c r="W36" s="13"/>
      <c r="X36" s="13"/>
      <c r="Y36" s="61"/>
      <c r="Z36" s="57"/>
    </row>
    <row r="37" spans="1:26" ht="15.75" thickBot="1" x14ac:dyDescent="0.3">
      <c r="B37" s="39" t="s">
        <v>200</v>
      </c>
      <c r="M37" s="54"/>
      <c r="O37" s="17"/>
      <c r="P37" s="52"/>
      <c r="Q37" s="76"/>
      <c r="Y37" s="52"/>
      <c r="Z37" s="58"/>
    </row>
    <row r="38" spans="1:26" ht="17.25" thickTop="1" thickBot="1" x14ac:dyDescent="0.3">
      <c r="A38" s="23">
        <v>4231</v>
      </c>
      <c r="B38" s="22" t="s">
        <v>180</v>
      </c>
      <c r="C38" s="9" t="s">
        <v>35</v>
      </c>
      <c r="D38" s="10" t="s">
        <v>29</v>
      </c>
      <c r="E38" s="9" t="s">
        <v>168</v>
      </c>
      <c r="G38" s="15" t="s">
        <v>177</v>
      </c>
      <c r="H38" s="1">
        <v>240</v>
      </c>
      <c r="I38" s="16">
        <v>0.12708333333333333</v>
      </c>
      <c r="J38" s="21">
        <v>183</v>
      </c>
      <c r="K38" s="19">
        <v>203.37</v>
      </c>
      <c r="L38" s="17">
        <f t="shared" ref="L38" si="23">SUM(K38-J38)</f>
        <v>20.370000000000005</v>
      </c>
      <c r="M38" s="53">
        <v>1</v>
      </c>
      <c r="N38" s="13">
        <v>0.5</v>
      </c>
      <c r="O38" s="17">
        <f t="shared" ref="O38" si="24">+L38*N38</f>
        <v>10.185000000000002</v>
      </c>
      <c r="P38" s="38">
        <v>3</v>
      </c>
      <c r="Q38" s="57">
        <f>+SUM(O38:P38)</f>
        <v>13.185000000000002</v>
      </c>
      <c r="R38" s="18" t="s">
        <v>224</v>
      </c>
      <c r="S38" s="18">
        <v>100</v>
      </c>
      <c r="T38" s="13">
        <v>0</v>
      </c>
      <c r="U38" s="17">
        <v>0</v>
      </c>
      <c r="V38" s="13">
        <v>0</v>
      </c>
      <c r="W38" s="13">
        <v>0.5</v>
      </c>
      <c r="X38" s="13">
        <v>0</v>
      </c>
      <c r="Y38" s="60">
        <f>+U38*W38</f>
        <v>0</v>
      </c>
      <c r="Z38" s="57">
        <f>+SUM(X38:Y38)</f>
        <v>0</v>
      </c>
    </row>
    <row r="39" spans="1:26" ht="16.5" thickTop="1" x14ac:dyDescent="0.25">
      <c r="A39" s="43"/>
      <c r="B39" s="44"/>
      <c r="C39" s="45"/>
      <c r="D39" s="46"/>
      <c r="E39" s="45"/>
      <c r="G39" s="45"/>
      <c r="H39" s="1"/>
      <c r="I39" s="16"/>
      <c r="J39" s="21"/>
      <c r="K39" s="19"/>
      <c r="L39" s="17"/>
      <c r="M39" s="53"/>
      <c r="N39" s="13"/>
      <c r="O39" s="17"/>
      <c r="P39" s="38"/>
      <c r="Q39" s="75"/>
      <c r="R39" s="18"/>
      <c r="S39" s="18"/>
      <c r="T39" s="13"/>
      <c r="U39" s="13"/>
      <c r="V39" s="13"/>
      <c r="W39" s="13"/>
      <c r="X39" s="13"/>
      <c r="Y39" s="61"/>
      <c r="Z39" s="57"/>
    </row>
    <row r="40" spans="1:26" ht="16.5" thickBot="1" x14ac:dyDescent="0.3">
      <c r="A40" s="40"/>
      <c r="B40" s="39" t="s">
        <v>199</v>
      </c>
      <c r="C40" s="41"/>
      <c r="D40" s="42"/>
      <c r="E40" s="41"/>
      <c r="G40" s="41"/>
      <c r="H40" s="1"/>
      <c r="I40" s="16"/>
      <c r="J40" s="21"/>
      <c r="K40" s="19"/>
      <c r="L40" s="17"/>
      <c r="M40" s="53"/>
      <c r="N40" s="13"/>
      <c r="O40" s="17"/>
      <c r="P40" s="38"/>
      <c r="Q40" s="77"/>
      <c r="R40" s="18"/>
      <c r="S40" s="18"/>
      <c r="T40" s="13"/>
      <c r="U40" s="13"/>
      <c r="V40" s="13"/>
      <c r="W40" s="13"/>
      <c r="X40" s="13"/>
      <c r="Y40" s="61"/>
      <c r="Z40" s="57"/>
    </row>
    <row r="41" spans="1:26" ht="17.25" thickTop="1" thickBot="1" x14ac:dyDescent="0.3">
      <c r="A41" s="23">
        <v>4231</v>
      </c>
      <c r="B41" s="22" t="s">
        <v>180</v>
      </c>
      <c r="C41" s="9" t="s">
        <v>18</v>
      </c>
      <c r="D41" s="10" t="s">
        <v>29</v>
      </c>
      <c r="E41" s="9" t="s">
        <v>168</v>
      </c>
      <c r="G41" s="15" t="s">
        <v>177</v>
      </c>
      <c r="H41" s="1">
        <v>245</v>
      </c>
      <c r="I41" s="16">
        <v>0.12430555555555556</v>
      </c>
      <c r="J41" s="21">
        <v>179</v>
      </c>
      <c r="K41" s="19">
        <v>178.53</v>
      </c>
      <c r="L41" s="17">
        <v>0</v>
      </c>
      <c r="M41" s="53">
        <v>10</v>
      </c>
      <c r="N41" s="13">
        <v>0.5</v>
      </c>
      <c r="O41" s="17">
        <f t="shared" ref="O41" si="25">+L41*N41</f>
        <v>0</v>
      </c>
      <c r="P41" s="38">
        <v>3</v>
      </c>
      <c r="Q41" s="57">
        <f>+SUM(O41:P41)</f>
        <v>3</v>
      </c>
      <c r="R41" s="18" t="s">
        <v>224</v>
      </c>
      <c r="S41" s="18">
        <v>98</v>
      </c>
      <c r="T41" s="13">
        <v>0</v>
      </c>
      <c r="U41" s="17">
        <v>0</v>
      </c>
      <c r="V41" s="13">
        <v>0</v>
      </c>
      <c r="W41" s="13">
        <v>0.5</v>
      </c>
      <c r="X41" s="13">
        <v>0</v>
      </c>
      <c r="Y41" s="60">
        <f>+U41*W41</f>
        <v>0</v>
      </c>
      <c r="Z41" s="57">
        <f>+SUM(X41:Y41)</f>
        <v>0</v>
      </c>
    </row>
    <row r="42" spans="1:26" ht="16.5" thickTop="1" x14ac:dyDescent="0.25">
      <c r="B42" s="28"/>
      <c r="C42" s="2"/>
      <c r="D42" s="3"/>
      <c r="E42" s="2"/>
      <c r="G42" s="2"/>
      <c r="H42" s="1"/>
      <c r="I42" s="16"/>
      <c r="J42" s="21"/>
      <c r="K42" s="19"/>
      <c r="L42" s="17"/>
      <c r="M42" s="53"/>
      <c r="N42" s="13"/>
      <c r="O42" s="17"/>
      <c r="P42" s="38"/>
      <c r="Q42" s="75"/>
      <c r="R42" s="18"/>
      <c r="S42" s="18"/>
      <c r="T42" s="13"/>
      <c r="U42" s="13"/>
      <c r="V42" s="13"/>
      <c r="W42" s="13"/>
      <c r="X42" s="13"/>
      <c r="Y42" s="61"/>
      <c r="Z42" s="57"/>
    </row>
    <row r="43" spans="1:26" ht="15.75" thickBot="1" x14ac:dyDescent="0.3">
      <c r="B43" s="39" t="s">
        <v>201</v>
      </c>
      <c r="M43" s="54"/>
      <c r="O43" s="17"/>
      <c r="P43" s="52"/>
      <c r="Q43" s="76"/>
      <c r="Y43" s="52"/>
      <c r="Z43" s="58"/>
    </row>
    <row r="44" spans="1:26" ht="16.5" thickTop="1" x14ac:dyDescent="0.25">
      <c r="A44" s="23">
        <v>40</v>
      </c>
      <c r="B44" s="22" t="s">
        <v>99</v>
      </c>
      <c r="C44" s="9" t="s">
        <v>35</v>
      </c>
      <c r="D44" s="10" t="s">
        <v>101</v>
      </c>
      <c r="E44" s="9" t="s">
        <v>168</v>
      </c>
      <c r="G44" s="15" t="s">
        <v>175</v>
      </c>
      <c r="H44" s="1">
        <v>220</v>
      </c>
      <c r="I44" s="16">
        <v>0.14374999999999999</v>
      </c>
      <c r="J44" s="21">
        <v>207</v>
      </c>
      <c r="K44" s="19">
        <v>229.91</v>
      </c>
      <c r="L44" s="17">
        <f t="shared" ref="L44:L45" si="26">SUM(K44-J44)</f>
        <v>22.909999999999997</v>
      </c>
      <c r="M44" s="53">
        <v>0</v>
      </c>
      <c r="N44" s="13">
        <v>0.5</v>
      </c>
      <c r="O44" s="17">
        <f t="shared" ref="O44:O45" si="27">+L44*N44</f>
        <v>11.454999999999998</v>
      </c>
      <c r="P44" s="38">
        <v>0</v>
      </c>
      <c r="Q44" s="57">
        <f>+SUM(O44:P44)</f>
        <v>11.454999999999998</v>
      </c>
      <c r="R44" s="18" t="s">
        <v>224</v>
      </c>
      <c r="S44" s="18">
        <v>109</v>
      </c>
      <c r="T44" s="13">
        <v>0</v>
      </c>
      <c r="U44" s="17">
        <v>0</v>
      </c>
      <c r="V44" s="13">
        <v>0</v>
      </c>
      <c r="W44" s="13">
        <v>0.5</v>
      </c>
      <c r="X44" s="13">
        <v>0</v>
      </c>
      <c r="Y44" s="60">
        <f t="shared" ref="Y44:Y45" si="28">+U44*W44</f>
        <v>0</v>
      </c>
      <c r="Z44" s="57">
        <f t="shared" ref="Z44:Z45" si="29">+SUM(X44:Y44)</f>
        <v>0</v>
      </c>
    </row>
    <row r="45" spans="1:26" ht="16.5" thickBot="1" x14ac:dyDescent="0.3">
      <c r="A45" s="23">
        <v>485</v>
      </c>
      <c r="B45" s="22" t="s">
        <v>172</v>
      </c>
      <c r="C45" s="9" t="s">
        <v>35</v>
      </c>
      <c r="D45" s="10" t="s">
        <v>101</v>
      </c>
      <c r="E45" s="9" t="s">
        <v>168</v>
      </c>
      <c r="G45" s="15" t="s">
        <v>175</v>
      </c>
      <c r="H45" s="1">
        <v>220</v>
      </c>
      <c r="I45" s="16">
        <v>0.14374999999999999</v>
      </c>
      <c r="J45" s="21">
        <v>207</v>
      </c>
      <c r="K45" s="19">
        <v>269.79000000000002</v>
      </c>
      <c r="L45" s="17">
        <f t="shared" si="26"/>
        <v>62.79000000000002</v>
      </c>
      <c r="M45" s="53" t="s">
        <v>183</v>
      </c>
      <c r="N45" s="13">
        <v>0.5</v>
      </c>
      <c r="O45" s="17">
        <f t="shared" si="27"/>
        <v>31.39500000000001</v>
      </c>
      <c r="P45" s="38">
        <v>9</v>
      </c>
      <c r="Q45" s="57">
        <f>+SUM(O45:P45)</f>
        <v>40.39500000000001</v>
      </c>
      <c r="R45" s="18" t="s">
        <v>224</v>
      </c>
      <c r="S45" s="18">
        <v>109</v>
      </c>
      <c r="T45" s="13">
        <v>0</v>
      </c>
      <c r="U45" s="17">
        <v>0</v>
      </c>
      <c r="V45" s="13">
        <v>0</v>
      </c>
      <c r="W45" s="13">
        <v>0.5</v>
      </c>
      <c r="X45" s="13">
        <v>0</v>
      </c>
      <c r="Y45" s="60">
        <f t="shared" si="28"/>
        <v>0</v>
      </c>
      <c r="Z45" s="57">
        <f t="shared" si="29"/>
        <v>0</v>
      </c>
    </row>
    <row r="46" spans="1:26" ht="16.5" thickTop="1" x14ac:dyDescent="0.25">
      <c r="B46" s="28"/>
      <c r="C46" s="2"/>
      <c r="D46" s="3"/>
      <c r="E46" s="2"/>
      <c r="G46" s="2"/>
      <c r="H46" s="1"/>
      <c r="I46" s="16"/>
      <c r="J46" s="21"/>
      <c r="K46" s="19"/>
      <c r="L46" s="17"/>
      <c r="M46" s="53"/>
      <c r="N46" s="13"/>
      <c r="O46" s="17"/>
      <c r="P46" s="38"/>
      <c r="Q46" s="75"/>
      <c r="R46" s="18"/>
      <c r="S46" s="18"/>
      <c r="T46" s="13"/>
      <c r="U46" s="13"/>
      <c r="V46" s="13"/>
      <c r="W46" s="13"/>
      <c r="X46" s="13"/>
      <c r="Y46" s="61"/>
      <c r="Z46" s="57"/>
    </row>
    <row r="47" spans="1:26" ht="15.75" thickBot="1" x14ac:dyDescent="0.3">
      <c r="B47" s="39" t="s">
        <v>194</v>
      </c>
      <c r="M47" s="54"/>
      <c r="P47" s="52"/>
      <c r="Q47" s="76"/>
      <c r="Y47" s="52"/>
      <c r="Z47" s="58"/>
    </row>
    <row r="48" spans="1:26" ht="16.5" thickTop="1" x14ac:dyDescent="0.25">
      <c r="A48" s="23"/>
      <c r="B48" s="22" t="s">
        <v>88</v>
      </c>
      <c r="C48" s="9" t="s">
        <v>13</v>
      </c>
      <c r="D48" s="10" t="s">
        <v>36</v>
      </c>
      <c r="E48" s="9" t="s">
        <v>170</v>
      </c>
      <c r="G48" s="15" t="s">
        <v>178</v>
      </c>
      <c r="H48" s="1">
        <v>235</v>
      </c>
      <c r="I48" s="16">
        <v>0.12430555555555556</v>
      </c>
      <c r="J48" s="21">
        <v>179</v>
      </c>
      <c r="K48" s="19">
        <v>187.26</v>
      </c>
      <c r="L48" s="17">
        <f>SUM(K48-J48)</f>
        <v>8.2599999999999909</v>
      </c>
      <c r="M48" s="53">
        <v>10</v>
      </c>
      <c r="N48" s="13">
        <v>0.5</v>
      </c>
      <c r="O48" s="17">
        <f>+L48*N48</f>
        <v>4.1299999999999955</v>
      </c>
      <c r="P48" s="38">
        <v>3</v>
      </c>
      <c r="Q48" s="57">
        <f>+SUM(O48:P48)</f>
        <v>7.1299999999999955</v>
      </c>
      <c r="R48" s="18" t="s">
        <v>224</v>
      </c>
      <c r="S48" s="18">
        <v>102</v>
      </c>
      <c r="T48" s="13">
        <v>0</v>
      </c>
      <c r="U48" s="17">
        <v>0</v>
      </c>
      <c r="V48" s="13">
        <v>0</v>
      </c>
      <c r="W48" s="13">
        <v>0.5</v>
      </c>
      <c r="X48" s="13">
        <v>0</v>
      </c>
      <c r="Y48" s="60">
        <f t="shared" ref="Y48:Y49" si="30">+U48*W48</f>
        <v>0</v>
      </c>
      <c r="Z48" s="57">
        <f t="shared" ref="Z48:Z49" si="31">+SUM(X48:Y48)</f>
        <v>0</v>
      </c>
    </row>
    <row r="49" spans="1:28" ht="16.5" thickBot="1" x14ac:dyDescent="0.3">
      <c r="A49" s="23"/>
      <c r="B49" s="22" t="s">
        <v>114</v>
      </c>
      <c r="C49" s="9" t="s">
        <v>13</v>
      </c>
      <c r="D49" s="10" t="s">
        <v>36</v>
      </c>
      <c r="E49" s="9" t="s">
        <v>170</v>
      </c>
      <c r="G49" s="15" t="s">
        <v>178</v>
      </c>
      <c r="H49" s="1">
        <v>235</v>
      </c>
      <c r="I49" s="16">
        <v>0.12430555555555556</v>
      </c>
      <c r="J49" s="21">
        <v>179</v>
      </c>
      <c r="K49" s="19">
        <v>218.31</v>
      </c>
      <c r="L49" s="17">
        <f>SUM(K49-J49)</f>
        <v>39.31</v>
      </c>
      <c r="M49" s="53">
        <v>7</v>
      </c>
      <c r="N49" s="13">
        <v>0.5</v>
      </c>
      <c r="O49" s="17">
        <f>+L49*N49</f>
        <v>19.655000000000001</v>
      </c>
      <c r="P49" s="38">
        <v>3</v>
      </c>
      <c r="Q49" s="57">
        <f>+SUM(O49:P49)</f>
        <v>22.655000000000001</v>
      </c>
      <c r="R49" s="18" t="s">
        <v>224</v>
      </c>
      <c r="S49" s="18">
        <v>102</v>
      </c>
      <c r="T49" s="13">
        <v>0</v>
      </c>
      <c r="U49" s="17">
        <v>0</v>
      </c>
      <c r="V49" s="13">
        <v>0</v>
      </c>
      <c r="W49" s="13">
        <v>0.5</v>
      </c>
      <c r="X49" s="13">
        <v>0</v>
      </c>
      <c r="Y49" s="60">
        <f t="shared" si="30"/>
        <v>0</v>
      </c>
      <c r="Z49" s="57">
        <f t="shared" si="31"/>
        <v>0</v>
      </c>
    </row>
    <row r="50" spans="1:28" ht="16.5" thickTop="1" x14ac:dyDescent="0.25">
      <c r="B50" s="28"/>
      <c r="C50" s="2"/>
      <c r="D50" s="3"/>
      <c r="E50" s="2"/>
      <c r="G50" s="2"/>
      <c r="H50" s="1"/>
      <c r="I50" s="16"/>
      <c r="J50" s="21"/>
      <c r="K50" s="19"/>
      <c r="L50" s="17"/>
      <c r="M50" s="53"/>
      <c r="N50" s="13"/>
      <c r="O50" s="17"/>
      <c r="P50" s="38"/>
      <c r="Q50" s="75"/>
      <c r="R50" s="18"/>
      <c r="S50" s="18"/>
      <c r="T50" s="13"/>
      <c r="U50" s="17"/>
      <c r="V50" s="13"/>
      <c r="W50" s="13"/>
      <c r="X50" s="13"/>
      <c r="Y50" s="61"/>
      <c r="Z50" s="57"/>
    </row>
    <row r="51" spans="1:28" ht="15.75" thickBot="1" x14ac:dyDescent="0.3">
      <c r="B51" s="39" t="s">
        <v>195</v>
      </c>
      <c r="M51" s="54"/>
      <c r="P51" s="52"/>
      <c r="Q51" s="76"/>
      <c r="Y51" s="52"/>
      <c r="Z51" s="58"/>
    </row>
    <row r="52" spans="1:28" ht="16.5" thickTop="1" x14ac:dyDescent="0.25">
      <c r="A52" s="23">
        <v>4460</v>
      </c>
      <c r="B52" s="22" t="s">
        <v>181</v>
      </c>
      <c r="C52" s="9" t="s">
        <v>35</v>
      </c>
      <c r="D52" s="10" t="s">
        <v>36</v>
      </c>
      <c r="E52" s="9" t="s">
        <v>170</v>
      </c>
      <c r="G52" s="15" t="s">
        <v>177</v>
      </c>
      <c r="H52" s="1">
        <v>240</v>
      </c>
      <c r="I52" s="16">
        <v>0.12708333333333333</v>
      </c>
      <c r="J52" s="21">
        <v>183</v>
      </c>
      <c r="K52" s="19">
        <v>182.13</v>
      </c>
      <c r="L52" s="17">
        <v>0</v>
      </c>
      <c r="M52" s="53">
        <v>16</v>
      </c>
      <c r="N52" s="13">
        <v>0.5</v>
      </c>
      <c r="O52" s="17">
        <f t="shared" ref="O52:O53" si="32">+L52*N52</f>
        <v>0</v>
      </c>
      <c r="P52" s="38">
        <v>3</v>
      </c>
      <c r="Q52" s="57">
        <f>+SUM(O52:P52)</f>
        <v>3</v>
      </c>
      <c r="R52" s="18" t="s">
        <v>224</v>
      </c>
      <c r="S52" s="18">
        <v>100</v>
      </c>
      <c r="T52" s="13">
        <v>0</v>
      </c>
      <c r="U52" s="17">
        <v>0</v>
      </c>
      <c r="V52" s="13">
        <v>0</v>
      </c>
      <c r="W52" s="13">
        <v>0.5</v>
      </c>
      <c r="X52" s="13">
        <v>0</v>
      </c>
      <c r="Y52" s="60">
        <f t="shared" ref="Y52:Y53" si="33">+U52*W52</f>
        <v>0</v>
      </c>
      <c r="Z52" s="57">
        <f t="shared" ref="Z52:Z53" si="34">+SUM(X52:Y52)</f>
        <v>0</v>
      </c>
    </row>
    <row r="53" spans="1:28" ht="15.75" x14ac:dyDescent="0.25">
      <c r="A53" s="23"/>
      <c r="B53" s="22" t="s">
        <v>43</v>
      </c>
      <c r="C53" s="9" t="s">
        <v>35</v>
      </c>
      <c r="D53" s="10" t="s">
        <v>36</v>
      </c>
      <c r="E53" s="9" t="s">
        <v>170</v>
      </c>
      <c r="G53" s="15" t="s">
        <v>177</v>
      </c>
      <c r="H53" s="1">
        <v>240</v>
      </c>
      <c r="I53" s="16">
        <v>0.12708333333333333</v>
      </c>
      <c r="J53" s="21">
        <v>183</v>
      </c>
      <c r="K53" s="19">
        <v>185.32</v>
      </c>
      <c r="L53" s="17">
        <f t="shared" ref="L53" si="35">SUM(K53-J53)</f>
        <v>2.3199999999999932</v>
      </c>
      <c r="M53" s="53">
        <v>6</v>
      </c>
      <c r="N53" s="13">
        <v>0.5</v>
      </c>
      <c r="O53" s="17">
        <f t="shared" si="32"/>
        <v>1.1599999999999966</v>
      </c>
      <c r="P53" s="38">
        <v>3</v>
      </c>
      <c r="Q53" s="57">
        <f>+SUM(O53:P53)</f>
        <v>4.1599999999999966</v>
      </c>
      <c r="R53" s="18" t="s">
        <v>224</v>
      </c>
      <c r="S53" s="18">
        <v>100</v>
      </c>
      <c r="T53" s="13">
        <v>0</v>
      </c>
      <c r="U53" s="17">
        <v>0</v>
      </c>
      <c r="V53" s="13">
        <v>0</v>
      </c>
      <c r="W53" s="13">
        <v>0.5</v>
      </c>
      <c r="X53" s="13">
        <v>0</v>
      </c>
      <c r="Y53" s="60">
        <f t="shared" si="33"/>
        <v>0</v>
      </c>
      <c r="Z53" s="57">
        <f t="shared" si="34"/>
        <v>0</v>
      </c>
    </row>
    <row r="54" spans="1:28" ht="16.5" thickBot="1" x14ac:dyDescent="0.3">
      <c r="A54" s="23"/>
      <c r="B54" s="22" t="s">
        <v>173</v>
      </c>
      <c r="C54" s="9" t="s">
        <v>35</v>
      </c>
      <c r="D54" s="10" t="s">
        <v>36</v>
      </c>
      <c r="E54" s="9" t="s">
        <v>170</v>
      </c>
      <c r="G54" s="15" t="s">
        <v>177</v>
      </c>
      <c r="H54" s="1">
        <v>240</v>
      </c>
      <c r="I54" s="16">
        <v>0.12708333333333333</v>
      </c>
      <c r="J54" s="21">
        <v>183</v>
      </c>
      <c r="K54" s="19">
        <v>185.22</v>
      </c>
      <c r="L54" s="17">
        <f t="shared" ref="L54" si="36">SUM(K54-J54)</f>
        <v>2.2199999999999989</v>
      </c>
      <c r="M54" s="53">
        <v>0</v>
      </c>
      <c r="N54" s="13">
        <v>0.5</v>
      </c>
      <c r="O54" s="17">
        <f t="shared" ref="O54" si="37">+L54*N54</f>
        <v>1.1099999999999994</v>
      </c>
      <c r="P54" s="38">
        <v>0</v>
      </c>
      <c r="Q54" s="56" t="s">
        <v>226</v>
      </c>
      <c r="R54" s="18" t="s">
        <v>224</v>
      </c>
      <c r="S54" s="18">
        <v>100</v>
      </c>
      <c r="T54" s="13">
        <v>0</v>
      </c>
      <c r="U54" s="17">
        <v>0</v>
      </c>
      <c r="V54" s="13">
        <v>0</v>
      </c>
      <c r="W54" s="13">
        <v>0.5</v>
      </c>
      <c r="X54" s="13">
        <v>0</v>
      </c>
      <c r="Y54" s="60">
        <f t="shared" ref="Y54" si="38">+U54*W54</f>
        <v>0</v>
      </c>
      <c r="Z54" s="57">
        <f t="shared" ref="Z54" si="39">+SUM(X54:Y54)</f>
        <v>0</v>
      </c>
      <c r="AB54" t="s">
        <v>184</v>
      </c>
    </row>
    <row r="55" spans="1:28" ht="16.5" thickTop="1" x14ac:dyDescent="0.25">
      <c r="B55" s="28"/>
      <c r="C55" s="2"/>
      <c r="D55" s="3"/>
      <c r="E55" s="2"/>
      <c r="G55" s="2"/>
      <c r="H55" s="1"/>
      <c r="I55" s="16"/>
      <c r="J55" s="21"/>
      <c r="K55" s="19"/>
      <c r="L55" s="17"/>
      <c r="M55" s="53"/>
      <c r="N55" s="13"/>
      <c r="O55" s="17"/>
      <c r="P55" s="38"/>
      <c r="Q55" s="75"/>
      <c r="R55" s="18"/>
      <c r="S55" s="18"/>
      <c r="T55" s="13"/>
      <c r="U55" s="13"/>
      <c r="V55" s="13"/>
      <c r="W55" s="13"/>
      <c r="X55" s="13"/>
      <c r="Y55" s="61"/>
      <c r="Z55" s="57"/>
    </row>
    <row r="56" spans="1:28" ht="16.5" thickBot="1" x14ac:dyDescent="0.3">
      <c r="B56" s="39" t="s">
        <v>198</v>
      </c>
      <c r="C56" s="2"/>
      <c r="D56" s="3"/>
      <c r="E56" s="2"/>
      <c r="G56" s="2"/>
      <c r="H56" s="1"/>
      <c r="I56" s="16"/>
      <c r="J56" s="21"/>
      <c r="K56" s="19"/>
      <c r="L56" s="17"/>
      <c r="M56" s="53"/>
      <c r="N56" s="13"/>
      <c r="O56" s="17"/>
      <c r="P56" s="38"/>
      <c r="Q56" s="77"/>
      <c r="R56" s="18"/>
      <c r="S56" s="18"/>
      <c r="T56" s="13"/>
      <c r="U56" s="13"/>
      <c r="V56" s="13"/>
      <c r="W56" s="13"/>
      <c r="X56" s="13"/>
      <c r="Y56" s="61"/>
      <c r="Z56" s="57"/>
    </row>
    <row r="57" spans="1:28" ht="15" customHeight="1" thickTop="1" x14ac:dyDescent="0.25">
      <c r="A57" s="23">
        <v>5048</v>
      </c>
      <c r="B57" s="35" t="s">
        <v>182</v>
      </c>
      <c r="C57" s="24" t="s">
        <v>13</v>
      </c>
      <c r="D57" s="10" t="s">
        <v>29</v>
      </c>
      <c r="E57" s="9" t="s">
        <v>170</v>
      </c>
      <c r="G57" s="15" t="s">
        <v>176</v>
      </c>
      <c r="H57" s="1">
        <v>235</v>
      </c>
      <c r="I57" s="16">
        <v>0.12569444444444444</v>
      </c>
      <c r="J57" s="21">
        <v>181</v>
      </c>
      <c r="K57" s="19">
        <v>168.23</v>
      </c>
      <c r="L57" s="17">
        <v>0</v>
      </c>
      <c r="M57" s="53">
        <v>0</v>
      </c>
      <c r="N57" s="13">
        <v>0.5</v>
      </c>
      <c r="O57" s="17">
        <f>+L57*N57</f>
        <v>0</v>
      </c>
      <c r="P57" s="38">
        <v>0</v>
      </c>
      <c r="Q57" s="67">
        <f>+SUM(O57:P57)</f>
        <v>0</v>
      </c>
      <c r="R57" s="63" t="s">
        <v>224</v>
      </c>
      <c r="S57" s="63">
        <v>102</v>
      </c>
      <c r="T57" s="64">
        <v>99.66</v>
      </c>
      <c r="U57" s="65">
        <v>0</v>
      </c>
      <c r="V57" s="64">
        <v>0</v>
      </c>
      <c r="W57" s="64">
        <v>0.5</v>
      </c>
      <c r="X57" s="64">
        <v>0</v>
      </c>
      <c r="Y57" s="66">
        <f t="shared" ref="Y57:Y60" si="40">+U57*W57</f>
        <v>0</v>
      </c>
      <c r="Z57" s="67">
        <f t="shared" ref="Z57:Z60" si="41">+SUM(X57:Y57)</f>
        <v>0</v>
      </c>
    </row>
    <row r="58" spans="1:28" ht="15.75" x14ac:dyDescent="0.25">
      <c r="A58" s="23">
        <v>4267</v>
      </c>
      <c r="B58" s="34" t="s">
        <v>66</v>
      </c>
      <c r="C58" s="9" t="s">
        <v>13</v>
      </c>
      <c r="D58" s="10" t="s">
        <v>29</v>
      </c>
      <c r="E58" s="9" t="s">
        <v>170</v>
      </c>
      <c r="G58" s="15" t="s">
        <v>176</v>
      </c>
      <c r="H58" s="1">
        <v>235</v>
      </c>
      <c r="I58" s="16">
        <v>0.12569444444444444</v>
      </c>
      <c r="J58" s="21">
        <v>181</v>
      </c>
      <c r="K58" s="19">
        <v>157.76</v>
      </c>
      <c r="L58" s="17">
        <v>0</v>
      </c>
      <c r="M58" s="53" t="s">
        <v>188</v>
      </c>
      <c r="N58" s="13">
        <v>0.5</v>
      </c>
      <c r="O58" s="17">
        <f>+L58*N58</f>
        <v>0</v>
      </c>
      <c r="P58" s="38">
        <v>9</v>
      </c>
      <c r="Q58" s="57">
        <f>+SUM(O58:P58)</f>
        <v>9</v>
      </c>
      <c r="R58" s="18" t="s">
        <v>224</v>
      </c>
      <c r="S58" s="18">
        <v>102</v>
      </c>
      <c r="T58" s="13">
        <v>0</v>
      </c>
      <c r="U58" s="17">
        <v>0</v>
      </c>
      <c r="V58" s="13">
        <v>0</v>
      </c>
      <c r="W58" s="13">
        <v>0.5</v>
      </c>
      <c r="X58" s="13">
        <v>0</v>
      </c>
      <c r="Y58" s="60">
        <f t="shared" si="40"/>
        <v>0</v>
      </c>
      <c r="Z58" s="57">
        <f t="shared" si="41"/>
        <v>0</v>
      </c>
    </row>
    <row r="59" spans="1:28" ht="15.75" x14ac:dyDescent="0.25">
      <c r="A59" s="23">
        <v>5265</v>
      </c>
      <c r="B59" s="22" t="s">
        <v>179</v>
      </c>
      <c r="C59" s="9" t="s">
        <v>13</v>
      </c>
      <c r="D59" s="10" t="s">
        <v>29</v>
      </c>
      <c r="E59" s="9" t="s">
        <v>170</v>
      </c>
      <c r="G59" s="15" t="s">
        <v>176</v>
      </c>
      <c r="H59" s="1">
        <v>235</v>
      </c>
      <c r="I59" s="16">
        <v>0.12569444444444444</v>
      </c>
      <c r="J59" s="21">
        <v>181</v>
      </c>
      <c r="K59" s="19">
        <v>205.85</v>
      </c>
      <c r="L59" s="17">
        <v>24.849999999999994</v>
      </c>
      <c r="M59" s="53">
        <v>0</v>
      </c>
      <c r="N59" s="13">
        <v>0.5</v>
      </c>
      <c r="O59" s="17">
        <f>+L59*N59</f>
        <v>12.424999999999997</v>
      </c>
      <c r="P59" s="38">
        <v>0</v>
      </c>
      <c r="Q59" s="57">
        <f>+SUM(O59:P59)</f>
        <v>12.424999999999997</v>
      </c>
      <c r="R59" s="18" t="s">
        <v>224</v>
      </c>
      <c r="S59" s="18">
        <v>102</v>
      </c>
      <c r="T59" s="13">
        <v>0</v>
      </c>
      <c r="U59" s="17">
        <v>0</v>
      </c>
      <c r="V59" s="13">
        <v>0</v>
      </c>
      <c r="W59" s="13">
        <v>0.5</v>
      </c>
      <c r="X59" s="13">
        <v>0</v>
      </c>
      <c r="Y59" s="60">
        <f t="shared" si="40"/>
        <v>0</v>
      </c>
      <c r="Z59" s="57">
        <f t="shared" si="41"/>
        <v>0</v>
      </c>
    </row>
    <row r="60" spans="1:28" ht="16.5" thickBot="1" x14ac:dyDescent="0.3">
      <c r="A60" s="23">
        <v>5048</v>
      </c>
      <c r="B60" s="22" t="s">
        <v>189</v>
      </c>
      <c r="C60" s="9" t="s">
        <v>13</v>
      </c>
      <c r="D60" s="10" t="s">
        <v>29</v>
      </c>
      <c r="E60" s="9" t="s">
        <v>170</v>
      </c>
      <c r="G60" s="15" t="s">
        <v>176</v>
      </c>
      <c r="H60" s="1">
        <v>235</v>
      </c>
      <c r="I60" s="16">
        <v>0.12569444444444444</v>
      </c>
      <c r="J60" s="21">
        <v>181</v>
      </c>
      <c r="K60" s="19">
        <v>212.1</v>
      </c>
      <c r="L60" s="17">
        <f>SUM(K60-J60)</f>
        <v>31.099999999999994</v>
      </c>
      <c r="M60" s="53">
        <v>0</v>
      </c>
      <c r="N60" s="13">
        <v>0.5</v>
      </c>
      <c r="O60" s="17">
        <f>+L60*N60</f>
        <v>15.549999999999997</v>
      </c>
      <c r="P60" s="38">
        <v>0</v>
      </c>
      <c r="Q60" s="57">
        <f>+SUM(O60:P60)</f>
        <v>15.549999999999997</v>
      </c>
      <c r="R60" s="18" t="s">
        <v>224</v>
      </c>
      <c r="S60" s="18">
        <v>102</v>
      </c>
      <c r="T60" s="13">
        <v>0</v>
      </c>
      <c r="U60" s="17">
        <v>0</v>
      </c>
      <c r="V60" s="13">
        <v>0</v>
      </c>
      <c r="W60" s="13">
        <v>0.5</v>
      </c>
      <c r="X60" s="13">
        <v>0</v>
      </c>
      <c r="Y60" s="60">
        <f t="shared" si="40"/>
        <v>0</v>
      </c>
      <c r="Z60" s="57">
        <f t="shared" si="41"/>
        <v>0</v>
      </c>
    </row>
    <row r="61" spans="1:28" ht="16.5" thickTop="1" x14ac:dyDescent="0.25">
      <c r="B61" s="28"/>
      <c r="C61" s="2"/>
      <c r="D61" s="3"/>
      <c r="E61" s="2"/>
      <c r="G61" s="2"/>
      <c r="H61" s="1"/>
      <c r="I61" s="16"/>
      <c r="J61" s="21"/>
      <c r="K61" s="19"/>
      <c r="L61" s="17"/>
      <c r="M61" s="53"/>
      <c r="N61" s="13"/>
      <c r="O61" s="17"/>
      <c r="P61" s="38"/>
      <c r="Q61" s="75"/>
      <c r="R61" s="18"/>
      <c r="S61" s="18"/>
      <c r="T61" s="13"/>
      <c r="U61" s="13"/>
      <c r="V61" s="13"/>
      <c r="W61" s="13"/>
      <c r="X61" s="13"/>
      <c r="Y61" s="61"/>
      <c r="Z61" s="57"/>
    </row>
    <row r="62" spans="1:28" ht="15.75" thickBot="1" x14ac:dyDescent="0.3">
      <c r="B62" s="39" t="s">
        <v>200</v>
      </c>
      <c r="M62" s="54"/>
      <c r="P62" s="52"/>
      <c r="Q62" s="76"/>
      <c r="Y62" s="52"/>
      <c r="Z62" s="58"/>
    </row>
    <row r="63" spans="1:28" ht="17.25" thickTop="1" thickBot="1" x14ac:dyDescent="0.3">
      <c r="A63" s="23">
        <v>4231</v>
      </c>
      <c r="B63" s="22" t="s">
        <v>180</v>
      </c>
      <c r="C63" s="9" t="s">
        <v>35</v>
      </c>
      <c r="D63" s="10" t="s">
        <v>29</v>
      </c>
      <c r="E63" s="9" t="s">
        <v>170</v>
      </c>
      <c r="G63" s="15" t="s">
        <v>177</v>
      </c>
      <c r="H63" s="1">
        <v>240</v>
      </c>
      <c r="I63" s="16">
        <v>0.12708333333333333</v>
      </c>
      <c r="J63" s="21">
        <v>183</v>
      </c>
      <c r="K63" s="19">
        <v>185.97</v>
      </c>
      <c r="L63" s="17">
        <f t="shared" ref="L63" si="42">SUM(K63-J63)</f>
        <v>2.9699999999999989</v>
      </c>
      <c r="M63" s="53">
        <v>17</v>
      </c>
      <c r="N63" s="13">
        <v>0.5</v>
      </c>
      <c r="O63" s="17">
        <f t="shared" ref="O63" si="43">+L63*N63</f>
        <v>1.4849999999999994</v>
      </c>
      <c r="P63" s="38">
        <v>3</v>
      </c>
      <c r="Q63" s="57">
        <f>+SUM(O63:P63)</f>
        <v>4.4849999999999994</v>
      </c>
      <c r="R63" s="18" t="s">
        <v>224</v>
      </c>
      <c r="S63" s="18">
        <v>100</v>
      </c>
      <c r="T63" s="13">
        <v>0</v>
      </c>
      <c r="U63" s="17">
        <v>0</v>
      </c>
      <c r="V63" s="13">
        <v>0</v>
      </c>
      <c r="W63" s="13">
        <v>0.5</v>
      </c>
      <c r="X63" s="13">
        <v>0</v>
      </c>
      <c r="Y63" s="60">
        <f>+U63*W63</f>
        <v>0</v>
      </c>
      <c r="Z63" s="57">
        <f>+SUM(X63:Y63)</f>
        <v>0</v>
      </c>
    </row>
    <row r="64" spans="1:28" ht="16.5" thickTop="1" x14ac:dyDescent="0.25">
      <c r="A64" s="29"/>
      <c r="B64" s="30"/>
      <c r="C64" s="31"/>
      <c r="D64" s="32"/>
      <c r="E64" s="31"/>
      <c r="G64" s="31"/>
      <c r="H64" s="1"/>
      <c r="I64" s="16"/>
      <c r="J64" s="21"/>
      <c r="K64" s="19"/>
      <c r="L64" s="17"/>
      <c r="M64" s="53"/>
      <c r="N64" s="13"/>
      <c r="O64" s="17"/>
      <c r="P64" s="38"/>
      <c r="Q64" s="75"/>
      <c r="R64" s="18"/>
      <c r="S64" s="18"/>
      <c r="T64" s="13"/>
      <c r="U64" s="13"/>
      <c r="V64" s="13"/>
      <c r="W64" s="13"/>
      <c r="X64" s="13"/>
      <c r="Y64" s="61"/>
      <c r="Z64" s="57"/>
    </row>
    <row r="65" spans="1:28" ht="16.5" thickBot="1" x14ac:dyDescent="0.3">
      <c r="A65" s="29"/>
      <c r="B65" s="39" t="s">
        <v>199</v>
      </c>
      <c r="C65" s="31"/>
      <c r="D65" s="32"/>
      <c r="E65" s="31"/>
      <c r="G65" s="31"/>
      <c r="H65" s="1"/>
      <c r="I65" s="16"/>
      <c r="J65" s="21"/>
      <c r="K65" s="19"/>
      <c r="L65" s="17"/>
      <c r="M65" s="53"/>
      <c r="N65" s="13"/>
      <c r="O65" s="17"/>
      <c r="P65" s="38"/>
      <c r="Q65" s="77"/>
      <c r="R65" s="18"/>
      <c r="S65" s="18"/>
      <c r="T65" s="13"/>
      <c r="U65" s="13"/>
      <c r="V65" s="13"/>
      <c r="W65" s="13"/>
      <c r="X65" s="13"/>
      <c r="Y65" s="61"/>
      <c r="Z65" s="57"/>
    </row>
    <row r="66" spans="1:28" ht="17.25" thickTop="1" thickBot="1" x14ac:dyDescent="0.3">
      <c r="A66" s="23">
        <v>4231</v>
      </c>
      <c r="B66" s="22" t="s">
        <v>180</v>
      </c>
      <c r="C66" s="9" t="s">
        <v>18</v>
      </c>
      <c r="D66" s="10" t="s">
        <v>29</v>
      </c>
      <c r="E66" s="9" t="s">
        <v>170</v>
      </c>
      <c r="G66" s="15" t="s">
        <v>177</v>
      </c>
      <c r="H66" s="1">
        <v>245</v>
      </c>
      <c r="I66" s="16">
        <v>0.12430555555555556</v>
      </c>
      <c r="J66" s="21">
        <v>179</v>
      </c>
      <c r="K66" s="19">
        <v>176.79</v>
      </c>
      <c r="L66" s="17">
        <v>0</v>
      </c>
      <c r="M66" s="53">
        <v>0</v>
      </c>
      <c r="N66" s="13">
        <v>0.5</v>
      </c>
      <c r="O66" s="17">
        <f t="shared" ref="O66" si="44">+L66*N66</f>
        <v>0</v>
      </c>
      <c r="P66" s="38">
        <v>0</v>
      </c>
      <c r="Q66" s="67">
        <f>+SUM(O66:P66)</f>
        <v>0</v>
      </c>
      <c r="R66" s="63" t="s">
        <v>224</v>
      </c>
      <c r="S66" s="63">
        <v>100</v>
      </c>
      <c r="T66" s="64">
        <v>99.13</v>
      </c>
      <c r="U66" s="65">
        <v>0</v>
      </c>
      <c r="V66" s="64">
        <v>0</v>
      </c>
      <c r="W66" s="64">
        <v>0.5</v>
      </c>
      <c r="X66" s="64">
        <v>0</v>
      </c>
      <c r="Y66" s="66">
        <f>+U66*W66</f>
        <v>0</v>
      </c>
      <c r="Z66" s="67">
        <f>+SUM(X66:Y66)</f>
        <v>0</v>
      </c>
    </row>
    <row r="67" spans="1:28" ht="16.5" thickTop="1" x14ac:dyDescent="0.25">
      <c r="B67" s="28"/>
      <c r="C67" s="2"/>
      <c r="D67" s="3"/>
      <c r="E67" s="2"/>
      <c r="G67" s="2"/>
      <c r="H67" s="1"/>
      <c r="I67" s="16"/>
      <c r="J67" s="21"/>
      <c r="K67" s="19"/>
      <c r="L67" s="17"/>
      <c r="M67" s="53"/>
      <c r="N67" s="13"/>
      <c r="O67" s="17"/>
      <c r="P67" s="38"/>
      <c r="Q67" s="75"/>
      <c r="R67" s="18"/>
      <c r="S67" s="18"/>
      <c r="T67" s="13"/>
      <c r="U67" s="13"/>
      <c r="V67" s="13"/>
      <c r="W67" s="13"/>
      <c r="X67" s="13"/>
      <c r="Y67" s="61"/>
      <c r="Z67" s="57"/>
    </row>
    <row r="68" spans="1:28" ht="15.75" thickBot="1" x14ac:dyDescent="0.3">
      <c r="B68" s="39" t="s">
        <v>196</v>
      </c>
      <c r="M68" s="54"/>
      <c r="P68" s="52"/>
      <c r="Q68" s="76"/>
      <c r="Y68" s="52"/>
      <c r="Z68" s="58"/>
    </row>
    <row r="69" spans="1:28" ht="16.5" thickTop="1" x14ac:dyDescent="0.25">
      <c r="A69" s="23"/>
      <c r="B69" s="22" t="s">
        <v>58</v>
      </c>
      <c r="C69" s="9" t="s">
        <v>13</v>
      </c>
      <c r="D69" s="10" t="s">
        <v>14</v>
      </c>
      <c r="E69" s="9" t="s">
        <v>170</v>
      </c>
      <c r="G69" s="15" t="s">
        <v>176</v>
      </c>
      <c r="H69" s="1">
        <v>235</v>
      </c>
      <c r="I69" s="16">
        <v>0.12569444444444444</v>
      </c>
      <c r="J69" s="21">
        <v>181</v>
      </c>
      <c r="K69" s="19">
        <v>180.81</v>
      </c>
      <c r="L69" s="17">
        <v>0</v>
      </c>
      <c r="M69" s="53">
        <v>0</v>
      </c>
      <c r="N69" s="13">
        <v>0.5</v>
      </c>
      <c r="O69" s="17">
        <f t="shared" ref="O69:O70" si="45">+L69*N69</f>
        <v>0</v>
      </c>
      <c r="P69" s="38">
        <v>0</v>
      </c>
      <c r="Q69" s="67">
        <f>+SUM(O69:P69)</f>
        <v>0</v>
      </c>
      <c r="R69" s="63" t="s">
        <v>224</v>
      </c>
      <c r="S69" s="63">
        <v>102</v>
      </c>
      <c r="T69" s="64">
        <v>130.41999999999999</v>
      </c>
      <c r="U69" s="65">
        <f t="shared" ref="U69" si="46">SUM(T69-S69)</f>
        <v>28.419999999999987</v>
      </c>
      <c r="V69" s="64" t="s">
        <v>186</v>
      </c>
      <c r="W69" s="64">
        <v>0.5</v>
      </c>
      <c r="X69" s="64">
        <v>6</v>
      </c>
      <c r="Y69" s="66">
        <f t="shared" ref="Y69:Y70" si="47">+U69*W69</f>
        <v>14.209999999999994</v>
      </c>
      <c r="Z69" s="67">
        <f t="shared" ref="Z69:Z70" si="48">+SUM(X69:Y69)</f>
        <v>20.209999999999994</v>
      </c>
    </row>
    <row r="70" spans="1:28" ht="16.5" thickBot="1" x14ac:dyDescent="0.3">
      <c r="A70" s="23">
        <v>5340</v>
      </c>
      <c r="B70" s="22" t="s">
        <v>103</v>
      </c>
      <c r="C70" s="9" t="s">
        <v>13</v>
      </c>
      <c r="D70" s="10" t="s">
        <v>14</v>
      </c>
      <c r="E70" s="9" t="s">
        <v>170</v>
      </c>
      <c r="G70" s="26" t="s">
        <v>176</v>
      </c>
      <c r="H70" s="1">
        <v>235</v>
      </c>
      <c r="I70" s="16">
        <v>0.12569444444444444</v>
      </c>
      <c r="J70" s="21">
        <v>181</v>
      </c>
      <c r="K70" s="19">
        <v>186.42</v>
      </c>
      <c r="L70" s="17">
        <f t="shared" ref="L70" si="49">SUM(K70-J70)</f>
        <v>5.4199999999999875</v>
      </c>
      <c r="M70" s="53">
        <v>0</v>
      </c>
      <c r="N70" s="13">
        <v>0.5</v>
      </c>
      <c r="O70" s="17">
        <f t="shared" si="45"/>
        <v>2.7099999999999937</v>
      </c>
      <c r="P70" s="38">
        <v>0</v>
      </c>
      <c r="Q70" s="57">
        <f>+SUM(O70:P70)</f>
        <v>2.7099999999999937</v>
      </c>
      <c r="R70" s="18" t="s">
        <v>224</v>
      </c>
      <c r="S70" s="18">
        <v>102</v>
      </c>
      <c r="T70" s="13">
        <v>0</v>
      </c>
      <c r="U70" s="17">
        <v>0</v>
      </c>
      <c r="V70" s="13">
        <v>0</v>
      </c>
      <c r="W70" s="13">
        <v>0.5</v>
      </c>
      <c r="X70" s="13">
        <v>0</v>
      </c>
      <c r="Y70" s="60">
        <f t="shared" si="47"/>
        <v>0</v>
      </c>
      <c r="Z70" s="57">
        <f t="shared" si="48"/>
        <v>0</v>
      </c>
    </row>
    <row r="71" spans="1:28" ht="16.5" thickTop="1" x14ac:dyDescent="0.25">
      <c r="B71" s="28"/>
      <c r="C71" s="2"/>
      <c r="D71" s="3"/>
      <c r="E71" s="2"/>
      <c r="G71" s="2"/>
      <c r="H71" s="1"/>
      <c r="I71" s="16"/>
      <c r="J71" s="21"/>
      <c r="K71" s="19"/>
      <c r="L71" s="17"/>
      <c r="M71" s="53"/>
      <c r="N71" s="13"/>
      <c r="O71" s="17"/>
      <c r="P71" s="38"/>
      <c r="Q71" s="75"/>
      <c r="R71" s="18"/>
      <c r="S71" s="18"/>
      <c r="T71" s="13"/>
      <c r="U71" s="13"/>
      <c r="V71" s="13"/>
      <c r="W71" s="13"/>
      <c r="X71" s="13"/>
      <c r="Y71" s="61"/>
      <c r="Z71" s="57"/>
    </row>
    <row r="72" spans="1:28" ht="15.75" thickBot="1" x14ac:dyDescent="0.3">
      <c r="B72" s="39" t="s">
        <v>197</v>
      </c>
      <c r="M72" s="54"/>
      <c r="P72" s="52"/>
      <c r="Q72" s="76"/>
      <c r="Y72" s="52"/>
      <c r="Z72" s="58"/>
    </row>
    <row r="73" spans="1:28" ht="16.5" thickTop="1" x14ac:dyDescent="0.25">
      <c r="A73" s="23">
        <v>3447</v>
      </c>
      <c r="B73" s="22" t="s">
        <v>171</v>
      </c>
      <c r="C73" s="9" t="s">
        <v>35</v>
      </c>
      <c r="D73" s="10" t="s">
        <v>14</v>
      </c>
      <c r="E73" s="9" t="s">
        <v>170</v>
      </c>
      <c r="G73" s="25" t="s">
        <v>174</v>
      </c>
      <c r="H73" s="1">
        <v>240</v>
      </c>
      <c r="I73" s="16">
        <v>0.12847222222222221</v>
      </c>
      <c r="J73" s="21">
        <v>185</v>
      </c>
      <c r="K73" s="19">
        <v>176.32</v>
      </c>
      <c r="L73" s="17">
        <v>0</v>
      </c>
      <c r="M73" s="53">
        <v>16</v>
      </c>
      <c r="N73" s="13">
        <v>0.5</v>
      </c>
      <c r="O73" s="17">
        <f t="shared" ref="O73:O75" si="50">+L73*N73</f>
        <v>0</v>
      </c>
      <c r="P73" s="38">
        <v>3</v>
      </c>
      <c r="Q73" s="57">
        <f>+SUM(O73:P73)</f>
        <v>3</v>
      </c>
      <c r="R73" s="18" t="s">
        <v>224</v>
      </c>
      <c r="S73" s="18">
        <v>100</v>
      </c>
      <c r="T73" s="13">
        <v>0</v>
      </c>
      <c r="U73" s="17">
        <v>0</v>
      </c>
      <c r="V73" s="13">
        <v>0</v>
      </c>
      <c r="W73" s="13">
        <v>0.5</v>
      </c>
      <c r="X73" s="13">
        <v>0</v>
      </c>
      <c r="Y73" s="60">
        <f t="shared" ref="Y73:Y76" si="51">+U73*W73</f>
        <v>0</v>
      </c>
      <c r="Z73" s="57">
        <f t="shared" ref="Z73:Z76" si="52">+SUM(X73:Y73)</f>
        <v>0</v>
      </c>
    </row>
    <row r="74" spans="1:28" ht="15.75" x14ac:dyDescent="0.25">
      <c r="A74" s="23">
        <v>4791</v>
      </c>
      <c r="B74" s="33" t="s">
        <v>23</v>
      </c>
      <c r="C74" s="9" t="s">
        <v>35</v>
      </c>
      <c r="D74" s="10" t="s">
        <v>14</v>
      </c>
      <c r="E74" s="9" t="s">
        <v>170</v>
      </c>
      <c r="G74" s="14" t="s">
        <v>174</v>
      </c>
      <c r="H74" s="1">
        <v>240</v>
      </c>
      <c r="I74" s="16">
        <v>0.12847222222222221</v>
      </c>
      <c r="J74" s="21">
        <v>185</v>
      </c>
      <c r="K74" s="19">
        <v>184.14</v>
      </c>
      <c r="L74" s="17">
        <v>0</v>
      </c>
      <c r="M74" s="53">
        <v>10</v>
      </c>
      <c r="N74" s="13">
        <v>0.5</v>
      </c>
      <c r="O74" s="17">
        <f t="shared" si="50"/>
        <v>0</v>
      </c>
      <c r="P74" s="38">
        <v>3</v>
      </c>
      <c r="Q74" s="57">
        <f>+SUM(O74:P74)</f>
        <v>3</v>
      </c>
      <c r="R74" s="18" t="s">
        <v>224</v>
      </c>
      <c r="S74" s="18">
        <v>100</v>
      </c>
      <c r="T74" s="13">
        <v>0</v>
      </c>
      <c r="U74" s="17">
        <v>0</v>
      </c>
      <c r="V74" s="13">
        <v>0</v>
      </c>
      <c r="W74" s="13">
        <v>0.5</v>
      </c>
      <c r="X74" s="13">
        <v>0</v>
      </c>
      <c r="Y74" s="60">
        <f t="shared" si="51"/>
        <v>0</v>
      </c>
      <c r="Z74" s="57">
        <f t="shared" si="52"/>
        <v>0</v>
      </c>
    </row>
    <row r="75" spans="1:28" ht="15.75" x14ac:dyDescent="0.25">
      <c r="A75" s="23"/>
      <c r="B75" s="34" t="s">
        <v>93</v>
      </c>
      <c r="C75" s="9" t="s">
        <v>35</v>
      </c>
      <c r="D75" s="10" t="s">
        <v>14</v>
      </c>
      <c r="E75" s="9" t="s">
        <v>170</v>
      </c>
      <c r="G75" s="14" t="s">
        <v>174</v>
      </c>
      <c r="H75" s="1">
        <v>240</v>
      </c>
      <c r="I75" s="16">
        <v>0.12847222222222221</v>
      </c>
      <c r="J75" s="21">
        <v>185</v>
      </c>
      <c r="K75" s="19">
        <v>208.5</v>
      </c>
      <c r="L75" s="17">
        <f t="shared" ref="L75" si="53">SUM(K75-J75)</f>
        <v>23.5</v>
      </c>
      <c r="M75" s="53">
        <v>0</v>
      </c>
      <c r="N75" s="13">
        <v>0.5</v>
      </c>
      <c r="O75" s="17">
        <f t="shared" si="50"/>
        <v>11.75</v>
      </c>
      <c r="P75" s="38">
        <v>0</v>
      </c>
      <c r="Q75" s="57">
        <f>+SUM(O75:P75)</f>
        <v>11.75</v>
      </c>
      <c r="R75" s="18" t="s">
        <v>224</v>
      </c>
      <c r="S75" s="18">
        <v>100</v>
      </c>
      <c r="T75" s="13">
        <v>0</v>
      </c>
      <c r="U75" s="17">
        <v>0</v>
      </c>
      <c r="V75" s="13">
        <v>0</v>
      </c>
      <c r="W75" s="13">
        <v>0.5</v>
      </c>
      <c r="X75" s="13">
        <v>0</v>
      </c>
      <c r="Y75" s="60">
        <f t="shared" si="51"/>
        <v>0</v>
      </c>
      <c r="Z75" s="57">
        <f t="shared" si="52"/>
        <v>0</v>
      </c>
    </row>
    <row r="76" spans="1:28" ht="16.5" thickBot="1" x14ac:dyDescent="0.3">
      <c r="A76" s="23">
        <v>4435</v>
      </c>
      <c r="B76" s="22" t="s">
        <v>61</v>
      </c>
      <c r="C76" s="9" t="s">
        <v>35</v>
      </c>
      <c r="D76" s="10" t="s">
        <v>14</v>
      </c>
      <c r="E76" s="9" t="s">
        <v>170</v>
      </c>
      <c r="G76" s="14" t="s">
        <v>174</v>
      </c>
      <c r="H76" s="1">
        <v>240</v>
      </c>
      <c r="I76" s="16">
        <v>0.12847222222222221</v>
      </c>
      <c r="J76" s="21">
        <v>185</v>
      </c>
      <c r="K76" s="68">
        <v>180.8</v>
      </c>
      <c r="L76" s="17">
        <v>0</v>
      </c>
      <c r="M76" s="53">
        <v>12</v>
      </c>
      <c r="N76" s="13">
        <v>0.5</v>
      </c>
      <c r="O76" s="17">
        <f>+L76*N76</f>
        <v>0</v>
      </c>
      <c r="P76" s="38">
        <v>3</v>
      </c>
      <c r="Q76" s="56" t="s">
        <v>226</v>
      </c>
      <c r="R76" s="18" t="s">
        <v>224</v>
      </c>
      <c r="S76" s="18">
        <v>100</v>
      </c>
      <c r="T76" s="13">
        <v>0</v>
      </c>
      <c r="U76" s="17">
        <v>0</v>
      </c>
      <c r="V76" s="13">
        <v>0</v>
      </c>
      <c r="W76" s="13">
        <v>0.5</v>
      </c>
      <c r="X76" s="13">
        <v>0</v>
      </c>
      <c r="Y76" s="60">
        <f t="shared" si="51"/>
        <v>0</v>
      </c>
      <c r="Z76" s="57">
        <f t="shared" si="52"/>
        <v>0</v>
      </c>
      <c r="AB76" t="s">
        <v>228</v>
      </c>
    </row>
    <row r="77" spans="1:28" ht="16.5" thickTop="1" x14ac:dyDescent="0.25">
      <c r="B77" s="28"/>
      <c r="C77" s="2"/>
      <c r="D77" s="3"/>
      <c r="E77" s="2"/>
      <c r="G77" s="38"/>
      <c r="H77" s="1"/>
      <c r="I77" s="16"/>
      <c r="J77" s="21"/>
      <c r="K77" s="19"/>
      <c r="L77" s="17"/>
      <c r="M77" s="53"/>
      <c r="N77" s="13"/>
      <c r="O77" s="17"/>
      <c r="P77" s="38"/>
      <c r="Q77" s="75"/>
      <c r="R77" s="18"/>
      <c r="S77" s="18"/>
      <c r="T77" s="13"/>
      <c r="U77" s="13"/>
      <c r="V77" s="13"/>
      <c r="W77" s="13"/>
      <c r="X77" s="13"/>
      <c r="Y77" s="61"/>
      <c r="Z77" s="57"/>
      <c r="AB77" t="s">
        <v>227</v>
      </c>
    </row>
    <row r="78" spans="1:28" ht="15.75" thickBot="1" x14ac:dyDescent="0.3">
      <c r="B78" s="39" t="s">
        <v>201</v>
      </c>
      <c r="M78" s="54"/>
      <c r="P78" s="52"/>
      <c r="Q78" s="76"/>
      <c r="Y78" s="52"/>
      <c r="Z78" s="58"/>
    </row>
    <row r="79" spans="1:28" ht="16.5" thickTop="1" x14ac:dyDescent="0.25">
      <c r="A79" s="23">
        <v>40</v>
      </c>
      <c r="B79" s="22" t="s">
        <v>99</v>
      </c>
      <c r="C79" s="9" t="s">
        <v>35</v>
      </c>
      <c r="D79" s="10" t="s">
        <v>101</v>
      </c>
      <c r="E79" s="9" t="s">
        <v>170</v>
      </c>
      <c r="G79" s="15" t="s">
        <v>175</v>
      </c>
      <c r="H79" s="1">
        <v>220</v>
      </c>
      <c r="I79" s="16">
        <v>0.14374999999999999</v>
      </c>
      <c r="J79" s="21">
        <v>207</v>
      </c>
      <c r="K79" s="19">
        <v>216.14</v>
      </c>
      <c r="L79" s="17">
        <f t="shared" ref="L79:L80" si="54">SUM(K79-J79)</f>
        <v>9.1399999999999864</v>
      </c>
      <c r="M79" s="53">
        <v>16</v>
      </c>
      <c r="N79" s="13">
        <v>0.5</v>
      </c>
      <c r="O79" s="17">
        <f t="shared" ref="O79:O80" si="55">+L79*N79</f>
        <v>4.5699999999999932</v>
      </c>
      <c r="P79" s="38">
        <v>3</v>
      </c>
      <c r="Q79" s="78">
        <f>+SUM(O79:P79)</f>
        <v>7.5699999999999932</v>
      </c>
      <c r="R79" s="18" t="s">
        <v>224</v>
      </c>
      <c r="S79" s="18">
        <v>109</v>
      </c>
      <c r="T79" s="13">
        <v>0</v>
      </c>
      <c r="U79" s="17">
        <v>0</v>
      </c>
      <c r="V79" s="13">
        <v>0</v>
      </c>
      <c r="W79" s="13">
        <v>0.5</v>
      </c>
      <c r="X79" s="13">
        <v>0</v>
      </c>
      <c r="Y79" s="60">
        <f t="shared" ref="Y79:Y80" si="56">+U79*W79</f>
        <v>0</v>
      </c>
      <c r="Z79" s="57">
        <f t="shared" ref="Z79:Z80" si="57">+SUM(X79:Y79)</f>
        <v>0</v>
      </c>
    </row>
    <row r="80" spans="1:28" ht="16.5" thickBot="1" x14ac:dyDescent="0.3">
      <c r="A80" s="23">
        <v>485</v>
      </c>
      <c r="B80" s="22" t="s">
        <v>172</v>
      </c>
      <c r="C80" s="9" t="s">
        <v>35</v>
      </c>
      <c r="D80" s="10" t="s">
        <v>101</v>
      </c>
      <c r="E80" s="9" t="s">
        <v>170</v>
      </c>
      <c r="G80" s="15" t="s">
        <v>175</v>
      </c>
      <c r="H80" s="1">
        <v>220</v>
      </c>
      <c r="I80" s="16">
        <v>0.14374999999999999</v>
      </c>
      <c r="J80" s="21">
        <v>207</v>
      </c>
      <c r="K80" s="68">
        <v>248.87</v>
      </c>
      <c r="L80" s="17">
        <f t="shared" si="54"/>
        <v>41.870000000000005</v>
      </c>
      <c r="M80" s="53" t="s">
        <v>190</v>
      </c>
      <c r="N80" s="13">
        <v>0.5</v>
      </c>
      <c r="O80" s="17">
        <f t="shared" si="55"/>
        <v>20.935000000000002</v>
      </c>
      <c r="P80" s="38">
        <v>15</v>
      </c>
      <c r="Q80" s="69" t="s">
        <v>226</v>
      </c>
      <c r="R80" s="18" t="s">
        <v>224</v>
      </c>
      <c r="S80" s="18">
        <v>109</v>
      </c>
      <c r="T80" s="13">
        <v>0</v>
      </c>
      <c r="U80" s="17">
        <v>0</v>
      </c>
      <c r="V80" s="13">
        <v>0</v>
      </c>
      <c r="W80" s="13">
        <v>0.5</v>
      </c>
      <c r="X80" s="13">
        <v>0</v>
      </c>
      <c r="Y80" s="60">
        <f t="shared" si="56"/>
        <v>0</v>
      </c>
      <c r="Z80" s="59">
        <f t="shared" si="57"/>
        <v>0</v>
      </c>
      <c r="AB80" t="s">
        <v>225</v>
      </c>
    </row>
    <row r="81" ht="15.75" thickTop="1" x14ac:dyDescent="0.25"/>
  </sheetData>
  <sheetProtection algorithmName="SHA-512" hashValue="dsbDr3yaMDD29tLIG4sE30zrieIoLb6R6j1if+2ztCotL+FkQJn06PaCCjh45Tg+uRO13Tq1QC42fna0rGDulw==" saltValue="rtK+rhusSUKBgojsQJfnnA==" spinCount="100000" sheet="1" objects="1" scenarios="1"/>
  <sortState xmlns:xlrd2="http://schemas.microsoft.com/office/spreadsheetml/2017/richdata2" ref="A48:AB49">
    <sortCondition ref="Q48:Q49"/>
  </sortState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eerste proef</vt:lpstr>
      <vt:lpstr>tweede proef</vt:lpstr>
      <vt:lpstr>vaardigheid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parcival</dc:creator>
  <cp:lastModifiedBy>Ties van Gog</cp:lastModifiedBy>
  <cp:lastPrinted>2025-11-03T07:52:14Z</cp:lastPrinted>
  <dcterms:created xsi:type="dcterms:W3CDTF">2025-10-24T18:57:48Z</dcterms:created>
  <dcterms:modified xsi:type="dcterms:W3CDTF">2025-11-03T14:19:53Z</dcterms:modified>
</cp:coreProperties>
</file>