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en\Samengesteld mennen\Startlijsten\"/>
    </mc:Choice>
  </mc:AlternateContent>
  <xr:revisionPtr revIDLastSave="0" documentId="8_{BD6604D6-C96F-4418-B112-FC03E7559993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Dressuur" sheetId="4" r:id="rId1"/>
    <sheet name="Juryleden indeling" sheetId="10" r:id="rId2"/>
    <sheet name="Vaardigheid" sheetId="5" r:id="rId3"/>
    <sheet name="Marathon" sheetId="6" r:id="rId4"/>
  </sheets>
  <definedNames>
    <definedName name="_xlnm.Print_Area" localSheetId="0">Dressuur!$A$1:$L$60</definedName>
    <definedName name="_xlnm.Print_Area" localSheetId="3">Marathon!$A$1:$L$45</definedName>
    <definedName name="_xlnm.Print_Area" localSheetId="2">Vaardigheid!$A$1:$N$54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" i="10" l="1"/>
  <c r="K24" i="10"/>
  <c r="J24" i="10"/>
  <c r="I24" i="10"/>
  <c r="H24" i="10"/>
  <c r="G24" i="10"/>
  <c r="F24" i="10"/>
  <c r="D24" i="10"/>
  <c r="G5" i="4" l="1"/>
  <c r="G6" i="4" s="1"/>
  <c r="G7" i="4" s="1"/>
  <c r="G8" i="4" s="1"/>
  <c r="G9" i="4" s="1"/>
  <c r="G10" i="4" s="1"/>
  <c r="G11" i="4" s="1"/>
  <c r="G12" i="4" s="1"/>
  <c r="G13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6" i="4" s="1"/>
  <c r="G27" i="4" s="1"/>
  <c r="G28" i="4" s="1"/>
  <c r="G29" i="4" s="1"/>
  <c r="G30" i="4" s="1"/>
  <c r="G31" i="4" s="1"/>
  <c r="G32" i="4" s="1"/>
  <c r="G33" i="4" s="1"/>
  <c r="G34" i="4" s="1"/>
  <c r="G36" i="4" s="1"/>
  <c r="G37" i="4" s="1"/>
  <c r="G38" i="4" s="1"/>
  <c r="G39" i="4" s="1"/>
  <c r="G40" i="4" s="1"/>
  <c r="G41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5" i="4" s="1"/>
  <c r="G56" i="4" s="1"/>
  <c r="G57" i="4" s="1"/>
  <c r="G58" i="4" s="1"/>
  <c r="G59" i="4" s="1"/>
  <c r="G60" i="4" s="1"/>
  <c r="A5" i="4"/>
  <c r="A6" i="4" s="1"/>
  <c r="A7" i="4" s="1"/>
  <c r="A8" i="4" s="1"/>
  <c r="A9" i="4" s="1"/>
  <c r="A10" i="4" s="1"/>
  <c r="A11" i="4" s="1"/>
  <c r="A12" i="4" s="1"/>
  <c r="A13" i="4" s="1"/>
  <c r="A14" i="4" s="1"/>
  <c r="A16" i="4" s="1"/>
  <c r="A17" i="4" s="1"/>
  <c r="A18" i="4" s="1"/>
  <c r="A19" i="4" s="1"/>
  <c r="A20" i="4" s="1"/>
  <c r="A21" i="4" s="1"/>
  <c r="A22" i="4" s="1"/>
  <c r="A23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6" i="4" s="1"/>
  <c r="A37" i="4" s="1"/>
  <c r="A38" i="4" s="1"/>
  <c r="A39" i="4" s="1"/>
  <c r="A40" i="4" s="1"/>
  <c r="A41" i="4" s="1"/>
  <c r="A42" i="4" s="1"/>
  <c r="A43" i="4" s="1"/>
  <c r="A44" i="4" s="1"/>
  <c r="A46" i="4" s="1"/>
  <c r="A47" i="4" s="1"/>
  <c r="A48" i="4" s="1"/>
  <c r="A49" i="4" s="1"/>
  <c r="A50" i="4" s="1"/>
  <c r="A51" i="4" s="1"/>
  <c r="A53" i="4" s="1"/>
  <c r="A54" i="4" s="1"/>
  <c r="A55" i="4" s="1"/>
  <c r="A56" i="4" s="1"/>
  <c r="A57" i="4" s="1"/>
  <c r="A58" i="4" s="1"/>
  <c r="A59" i="4" s="1"/>
  <c r="A60" i="4" s="1"/>
  <c r="A61" i="4" s="1"/>
  <c r="B43" i="5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H3" i="5" s="1"/>
  <c r="H4" i="5" s="1"/>
  <c r="H5" i="5" s="1"/>
  <c r="H6" i="5" s="1"/>
  <c r="H7" i="5" s="1"/>
  <c r="H8" i="5" s="1"/>
  <c r="H9" i="5" s="1"/>
  <c r="H10" i="5" s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40" i="5" s="1"/>
  <c r="H41" i="5" s="1"/>
  <c r="H42" i="5" s="1"/>
  <c r="H43" i="5" s="1"/>
  <c r="H44" i="5" s="1"/>
  <c r="H45" i="5" s="1"/>
  <c r="H46" i="5" s="1"/>
  <c r="H47" i="5" s="1"/>
  <c r="H48" i="5" s="1"/>
  <c r="H49" i="5" s="1"/>
  <c r="H50" i="5" s="1"/>
  <c r="H51" i="5" s="1"/>
  <c r="H52" i="5" s="1"/>
  <c r="H53" i="5" s="1"/>
  <c r="H54" i="5" s="1"/>
  <c r="A4" i="6" l="1"/>
  <c r="A5" i="6" l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l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l="1"/>
  <c r="A34" i="6" s="1"/>
  <c r="A35" i="6" s="1"/>
  <c r="A36" i="6" l="1"/>
  <c r="A37" i="6" s="1"/>
  <c r="A38" i="6" s="1"/>
  <c r="A39" i="6" s="1"/>
  <c r="A40" i="6" s="1"/>
  <c r="A41" i="6" l="1"/>
  <c r="A42" i="6" s="1"/>
  <c r="A43" i="6" s="1"/>
  <c r="G3" i="6" s="1"/>
  <c r="G4" i="6" s="1"/>
  <c r="G5" i="6" l="1"/>
  <c r="G6" i="6" s="1"/>
  <c r="G7" i="6" s="1"/>
  <c r="G8" i="6" s="1"/>
  <c r="G9" i="6" s="1"/>
  <c r="G10" i="6" s="1"/>
  <c r="G11" i="6" s="1"/>
  <c r="G12" i="6" s="1"/>
  <c r="G13" i="6" s="1"/>
  <c r="G14" i="6" s="1"/>
  <c r="G15" i="6" s="1"/>
  <c r="G16" i="6" s="1"/>
  <c r="G17" i="6" s="1"/>
  <c r="G18" i="6" s="1"/>
  <c r="G19" i="6" s="1"/>
  <c r="G20" i="6" s="1"/>
  <c r="G21" i="6" s="1"/>
  <c r="G22" i="6" s="1"/>
  <c r="G23" i="6" l="1"/>
  <c r="G24" i="6" s="1"/>
  <c r="G25" i="6" s="1"/>
  <c r="G26" i="6" s="1"/>
  <c r="G27" i="6" s="1"/>
  <c r="G28" i="6" l="1"/>
  <c r="G29" i="6" s="1"/>
  <c r="G30" i="6" s="1"/>
  <c r="G31" i="6" l="1"/>
  <c r="G32" i="6" s="1"/>
  <c r="G33" i="6" s="1"/>
  <c r="G34" i="6" s="1"/>
  <c r="G35" i="6" s="1"/>
  <c r="G36" i="6" s="1"/>
  <c r="G37" i="6" s="1"/>
  <c r="G38" i="6" l="1"/>
  <c r="G39" i="6" s="1"/>
  <c r="G40" i="6" s="1"/>
</calcChain>
</file>

<file path=xl/sharedStrings.xml><?xml version="1.0" encoding="utf-8"?>
<sst xmlns="http://schemas.openxmlformats.org/spreadsheetml/2006/main" count="518" uniqueCount="219">
  <si>
    <t xml:space="preserve"> </t>
  </si>
  <si>
    <t>tijd</t>
  </si>
  <si>
    <t>nr.</t>
  </si>
  <si>
    <t>naam</t>
  </si>
  <si>
    <t>RING 1 80x40</t>
  </si>
  <si>
    <t>RING 2 80X40</t>
  </si>
  <si>
    <t>Ring1</t>
  </si>
  <si>
    <t>Ring 2</t>
  </si>
  <si>
    <t>Vaard.</t>
  </si>
  <si>
    <t>rubr.</t>
  </si>
  <si>
    <t>kl.</t>
  </si>
  <si>
    <t>RUBRIEK  10</t>
  </si>
  <si>
    <t>RUBRIEK  11</t>
  </si>
  <si>
    <t>RUBRIEK  12</t>
  </si>
  <si>
    <t>RUBRIEK    9</t>
  </si>
  <si>
    <t>RUBRIEK   1</t>
  </si>
  <si>
    <t>RUBRIEK   2</t>
  </si>
  <si>
    <t>RUBRIEK   3</t>
  </si>
  <si>
    <t>RUBRIEK   4</t>
  </si>
  <si>
    <t>RUBRIEK   5</t>
  </si>
  <si>
    <t>RUBRIEK   6</t>
  </si>
  <si>
    <t>RUBRIEK   8</t>
  </si>
  <si>
    <t>RUBRIEK   7</t>
  </si>
  <si>
    <t>Positie</t>
  </si>
  <si>
    <t>Pauze 30 minuten</t>
  </si>
  <si>
    <t>RUBRIEK  13</t>
  </si>
  <si>
    <t>RUBRIEK  14</t>
  </si>
  <si>
    <t>Enkelspan pony klasse L</t>
  </si>
  <si>
    <t>Vierspan pony klasse L</t>
  </si>
  <si>
    <t>Vierspan pony klasse M &amp; Z</t>
  </si>
  <si>
    <t>Enkelspan paard klasse L</t>
  </si>
  <si>
    <t>Tweespan pony klasse L</t>
  </si>
  <si>
    <t>Tweespan pony klasse M &amp; Z</t>
  </si>
  <si>
    <t>Enkelspan paard klasse M &amp; Z</t>
  </si>
  <si>
    <t>Tweespan paard klasse L</t>
  </si>
  <si>
    <t>HC</t>
  </si>
  <si>
    <t>Nr</t>
  </si>
  <si>
    <t>Naam</t>
  </si>
  <si>
    <t>Rubr.</t>
  </si>
  <si>
    <t xml:space="preserve">Kl. </t>
  </si>
  <si>
    <t>Tijd</t>
  </si>
  <si>
    <t>nr</t>
  </si>
  <si>
    <t>Kl.</t>
  </si>
  <si>
    <t>Marathon EGM-SWM Geldrop 04-06-2023</t>
  </si>
  <si>
    <t>Uitgegeven om 20.00 uur 03-06-2023</t>
  </si>
  <si>
    <t>Startlijst vaardigheid             EGM- SWM        Geldrop 15-06-2024</t>
  </si>
  <si>
    <t>L</t>
  </si>
  <si>
    <t>Michiel Klep</t>
  </si>
  <si>
    <t>Brigitte Janssen</t>
  </si>
  <si>
    <t>Jacco de Koning</t>
  </si>
  <si>
    <t>Jorrith Maas</t>
  </si>
  <si>
    <t>Pauze 10 minuten</t>
  </si>
  <si>
    <t>Ger Verstegen</t>
  </si>
  <si>
    <t>Kees Vorstenbosch</t>
  </si>
  <si>
    <t>Joris Lauwers</t>
  </si>
  <si>
    <t>M</t>
  </si>
  <si>
    <t>Ilse Kuenen</t>
  </si>
  <si>
    <t>Hans van den Broek</t>
  </si>
  <si>
    <t>Felice Dalsem</t>
  </si>
  <si>
    <t>John Smeets</t>
  </si>
  <si>
    <t>Theo Raaymakers</t>
  </si>
  <si>
    <t>Z</t>
  </si>
  <si>
    <t>Marleen van Straaten</t>
  </si>
  <si>
    <t>Paul Aarts</t>
  </si>
  <si>
    <t>Arie Dibbits</t>
  </si>
  <si>
    <t>Saskia van Heesch</t>
  </si>
  <si>
    <t>Guido Herwig</t>
  </si>
  <si>
    <t>Hans Hoens</t>
  </si>
  <si>
    <t>Tessa Jannink</t>
  </si>
  <si>
    <t>Niels Vermeulen</t>
  </si>
  <si>
    <t>Annemiek Castelijns</t>
  </si>
  <si>
    <t>Paul Claessen</t>
  </si>
  <si>
    <t>Irma Teunissen</t>
  </si>
  <si>
    <t>Johan Beliën</t>
  </si>
  <si>
    <t>Britt Luyckx</t>
  </si>
  <si>
    <t>Chantal Brugmans</t>
  </si>
  <si>
    <t>Jonas Corten</t>
  </si>
  <si>
    <t>Tor van den Berge</t>
  </si>
  <si>
    <t>C. Groeneveld</t>
  </si>
  <si>
    <t>Kievits</t>
  </si>
  <si>
    <t>H. Nawijn</t>
  </si>
  <si>
    <t>J. Maas</t>
  </si>
  <si>
    <t>J. Gerlings</t>
  </si>
  <si>
    <t>U25</t>
  </si>
  <si>
    <t>Enkelspan pony klasse M</t>
  </si>
  <si>
    <t>Tweespan paard klasse M</t>
  </si>
  <si>
    <t>Tweespan paard klasse  Z</t>
  </si>
  <si>
    <t>Vierspan paard klasse M &amp;Z</t>
  </si>
  <si>
    <t>Tandem pony klasse L</t>
  </si>
  <si>
    <t>RUBRIEK 15</t>
  </si>
  <si>
    <t>Jonge paarden</t>
  </si>
  <si>
    <t>Tandem pony klasse M</t>
  </si>
  <si>
    <t>Rubriek 16</t>
  </si>
  <si>
    <t>Rubriek 17</t>
  </si>
  <si>
    <t>Children</t>
  </si>
  <si>
    <t>Junioren</t>
  </si>
  <si>
    <t>Enkelspan paard klasse M</t>
  </si>
  <si>
    <t>C</t>
  </si>
  <si>
    <t>aantal</t>
  </si>
  <si>
    <t>Schellekens</t>
  </si>
  <si>
    <t>V. Hulst</t>
  </si>
  <si>
    <t>Wilbrink</t>
  </si>
  <si>
    <t>V. Gestel</t>
  </si>
  <si>
    <t>Groeneveld</t>
  </si>
  <si>
    <t>ring</t>
  </si>
  <si>
    <t>Tweespan pony klasse M</t>
  </si>
  <si>
    <t>Vierspan paard klasse M &amp; Z</t>
  </si>
  <si>
    <t>M. Kivits</t>
  </si>
  <si>
    <t>RUBRIEK 16</t>
  </si>
  <si>
    <t>RUBRIEK 17</t>
  </si>
  <si>
    <t>RUBRIEK 18</t>
  </si>
  <si>
    <t>RUBRIEK 19</t>
  </si>
  <si>
    <t>Bruno Taverniers</t>
  </si>
  <si>
    <t>Marcella Heijkoop</t>
  </si>
  <si>
    <t>Marianne de Haas - van Gulden</t>
  </si>
  <si>
    <t>Ilse Steijvers</t>
  </si>
  <si>
    <t>Freek van 't Westende</t>
  </si>
  <si>
    <t>Angeline Zuidema - Raymakers</t>
  </si>
  <si>
    <t>Lianne Limpens</t>
  </si>
  <si>
    <t>Lindy Hanegraaf</t>
  </si>
  <si>
    <t>Birgit Martens (HC)</t>
  </si>
  <si>
    <t>Marit De Hoop</t>
  </si>
  <si>
    <t>Kim Zuidema</t>
  </si>
  <si>
    <t>Paul Segers</t>
  </si>
  <si>
    <t>Evy van Oort</t>
  </si>
  <si>
    <t>Jacky Scheer</t>
  </si>
  <si>
    <t>Anniek Schuiling</t>
  </si>
  <si>
    <t>Maud Smedts</t>
  </si>
  <si>
    <t>Celine Bakker</t>
  </si>
  <si>
    <t>Rodinde Rutjens</t>
  </si>
  <si>
    <t>Jur Baijens</t>
  </si>
  <si>
    <t>Bryan Limpens</t>
  </si>
  <si>
    <t>Astrid Weijts</t>
  </si>
  <si>
    <t>Chantal Van der Wijst</t>
  </si>
  <si>
    <t>Jeanine Benschop</t>
  </si>
  <si>
    <t>Chris van Rooij (HC)</t>
  </si>
  <si>
    <t>Anouk Van de Beek</t>
  </si>
  <si>
    <t>Richard Van Dommelen</t>
  </si>
  <si>
    <t>Bjorn Hoppenbrouwer</t>
  </si>
  <si>
    <t>John Van den Broek</t>
  </si>
  <si>
    <t>Willeke Goudzwaard</t>
  </si>
  <si>
    <t>Perry Hendriks</t>
  </si>
  <si>
    <t>Amy Michielsen</t>
  </si>
  <si>
    <t>Beau van der Steen</t>
  </si>
  <si>
    <t>Dimitri Verstraeten</t>
  </si>
  <si>
    <t>Dominique Mouthaan</t>
  </si>
  <si>
    <t>Sarah Nollen</t>
  </si>
  <si>
    <t>Martijn Abers</t>
  </si>
  <si>
    <t>Wim Van Rooij</t>
  </si>
  <si>
    <t>Appie De Greef</t>
  </si>
  <si>
    <t>Rudi Haepers</t>
  </si>
  <si>
    <t>Maaike Lafeber</t>
  </si>
  <si>
    <t>Peter Zeegers</t>
  </si>
  <si>
    <t>Koen Van Aarle</t>
  </si>
  <si>
    <t>Rene van Beek</t>
  </si>
  <si>
    <t>Hans Verhoeven</t>
  </si>
  <si>
    <t>Sophie Coolen</t>
  </si>
  <si>
    <t>Klaas van der Sande</t>
  </si>
  <si>
    <t>Geke Blokland</t>
  </si>
  <si>
    <t>Sjoerd Lenssen</t>
  </si>
  <si>
    <t>BB</t>
  </si>
  <si>
    <t>PoT</t>
  </si>
  <si>
    <t>Kimberley Langezaal</t>
  </si>
  <si>
    <t>Martien Winters (HC)</t>
  </si>
  <si>
    <t>Rudi van Bijlen</t>
  </si>
  <si>
    <t>Nienke van der Burgh</t>
  </si>
  <si>
    <t>Raymon Leliveld</t>
  </si>
  <si>
    <t>Giel Van der Linden</t>
  </si>
  <si>
    <t>Jack Van de Pas</t>
  </si>
  <si>
    <t>Mandy Van Delft</t>
  </si>
  <si>
    <t>Wim v.d Ende</t>
  </si>
  <si>
    <t>Anneke Cremers</t>
  </si>
  <si>
    <t>Marcel Hoevenaars</t>
  </si>
  <si>
    <t>Renske van der Reijden</t>
  </si>
  <si>
    <t>Amy Tewis</t>
  </si>
  <si>
    <t>Roy Van der Velden</t>
  </si>
  <si>
    <t>Jacco Van 't Westende</t>
  </si>
  <si>
    <t>Nick Weijtjens  (HC)</t>
  </si>
  <si>
    <t>Frans Hollebekkers</t>
  </si>
  <si>
    <t>Hans Peters</t>
  </si>
  <si>
    <t>John Castelijns</t>
  </si>
  <si>
    <t>Jos Corsten</t>
  </si>
  <si>
    <t>Harrie Verstappen</t>
  </si>
  <si>
    <t>Kees Koops (HC)</t>
  </si>
  <si>
    <t>Hans Goedhart</t>
  </si>
  <si>
    <t>Peter Willems</t>
  </si>
  <si>
    <t>Frank sr Bos</t>
  </si>
  <si>
    <t>Starttijden dressuur EGM - SWM  Geldrop 14-06-2025</t>
  </si>
  <si>
    <t>Po1</t>
  </si>
  <si>
    <t>Po2</t>
  </si>
  <si>
    <t>Po4</t>
  </si>
  <si>
    <t>Pa2</t>
  </si>
  <si>
    <t>Pa4</t>
  </si>
  <si>
    <t>Pa1</t>
  </si>
  <si>
    <t>Enkelspan pony klasse M &amp; Z</t>
  </si>
  <si>
    <t>Vierspan pony klasse M</t>
  </si>
  <si>
    <t>Tweespan paard klasse M &amp; Z</t>
  </si>
  <si>
    <t>Vierspan paard klasse L</t>
  </si>
  <si>
    <t xml:space="preserve">Impuls </t>
  </si>
  <si>
    <t>Anne Zaayer  (HC)</t>
  </si>
  <si>
    <t>Spronk</t>
  </si>
  <si>
    <t>1a</t>
  </si>
  <si>
    <t>Enkelspan pony klasse M/Z</t>
  </si>
  <si>
    <t>2a</t>
  </si>
  <si>
    <t>2b</t>
  </si>
  <si>
    <t xml:space="preserve">Ochtend (08.30 - 11.31 uur) </t>
  </si>
  <si>
    <t>G. Wilbrink (19x)</t>
  </si>
  <si>
    <t>W. van Hulst (35x)</t>
  </si>
  <si>
    <t>L. v Gestel</t>
  </si>
  <si>
    <t>1b</t>
  </si>
  <si>
    <t>Tweespan paard klasse M/Z</t>
  </si>
  <si>
    <t>Vierspan paard L</t>
  </si>
  <si>
    <t>Middag (14.50 - 17.30 uur)</t>
  </si>
  <si>
    <t>W. Schellekens (33x)</t>
  </si>
  <si>
    <t>G. Wilbrink  (17x)</t>
  </si>
  <si>
    <t>A. Spronck</t>
  </si>
  <si>
    <t>?? (16) TA</t>
  </si>
  <si>
    <t>Middag (12.00 - 18.00)</t>
  </si>
  <si>
    <t xml:space="preserve">Ochtend  (08.35 -14.40)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</si>
</sst>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u/>
      <sz val="10"/>
      <color indexed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2"/>
      <name val="Cambria"/>
      <family val="1"/>
    </font>
    <font>
      <sz val="10"/>
      <name val="Arial"/>
      <family val="2"/>
    </font>
    <font>
      <sz val="9"/>
      <name val="Cambria"/>
      <family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0"/>
      <color rgb="FF7030A0"/>
      <name val="Arial"/>
      <family val="2"/>
    </font>
    <font>
      <b/>
      <sz val="11"/>
      <color rgb="FF000000"/>
      <name val="Calibri"/>
      <family val="2"/>
    </font>
    <font>
      <b/>
      <i/>
      <sz val="10"/>
      <color rgb="FF000000"/>
      <name val="Calibri"/>
      <family val="2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name val="Arial"/>
      <family val="2"/>
    </font>
    <font>
      <b/>
      <sz val="10"/>
      <name val="Cambria"/>
      <family val="1"/>
    </font>
    <font>
      <sz val="10"/>
      <name val="Cambria"/>
      <family val="1"/>
    </font>
    <font>
      <b/>
      <sz val="10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 diagonalDown="1"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double">
        <color indexed="64"/>
      </diagonal>
    </border>
    <border>
      <left/>
      <right/>
      <top/>
      <bottom style="double">
        <color indexed="64"/>
      </bottom>
      <diagonal/>
    </border>
    <border diagonalDown="1">
      <left style="double">
        <color indexed="64"/>
      </left>
      <right style="double">
        <color indexed="64"/>
      </right>
      <top/>
      <bottom style="thin">
        <color indexed="64"/>
      </bottom>
      <diagonal style="double">
        <color indexed="64"/>
      </diagonal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indexed="64"/>
      </left>
      <right style="double">
        <color auto="1"/>
      </right>
      <top style="thin">
        <color indexed="64"/>
      </top>
      <bottom style="double">
        <color indexed="64"/>
      </bottom>
      <diagonal/>
    </border>
    <border diagonalDown="1"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 style="double">
        <color indexed="64"/>
      </diagonal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117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2" fillId="0" borderId="0"/>
    <xf numFmtId="0" fontId="5" fillId="0" borderId="0"/>
    <xf numFmtId="0" fontId="14" fillId="0" borderId="0"/>
    <xf numFmtId="0" fontId="16" fillId="0" borderId="0"/>
    <xf numFmtId="0" fontId="17" fillId="0" borderId="25" applyNumberFormat="0" applyFill="0" applyAlignment="0" applyProtection="0"/>
    <xf numFmtId="0" fontId="18" fillId="0" borderId="26" applyNumberFormat="0" applyFill="0" applyAlignment="0" applyProtection="0"/>
    <xf numFmtId="0" fontId="19" fillId="0" borderId="27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6" borderId="28" applyNumberFormat="0" applyAlignment="0" applyProtection="0"/>
    <xf numFmtId="0" fontId="23" fillId="7" borderId="29" applyNumberFormat="0" applyAlignment="0" applyProtection="0"/>
    <xf numFmtId="0" fontId="24" fillId="7" borderId="28" applyNumberFormat="0" applyAlignment="0" applyProtection="0"/>
    <xf numFmtId="0" fontId="25" fillId="0" borderId="30" applyNumberFormat="0" applyFill="0" applyAlignment="0" applyProtection="0"/>
    <xf numFmtId="0" fontId="26" fillId="8" borderId="31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33" applyNumberFormat="0" applyFill="0" applyAlignment="0" applyProtection="0"/>
    <xf numFmtId="0" fontId="3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3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3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3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3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3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31" fillId="0" borderId="0" applyNumberFormat="0" applyFill="0" applyBorder="0" applyAlignment="0" applyProtection="0"/>
    <xf numFmtId="0" fontId="32" fillId="5" borderId="0" applyNumberFormat="0" applyBorder="0" applyAlignment="0" applyProtection="0"/>
    <xf numFmtId="0" fontId="4" fillId="9" borderId="32" applyNumberFormat="0" applyFont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5" fillId="0" borderId="0"/>
    <xf numFmtId="0" fontId="5" fillId="0" borderId="0"/>
    <xf numFmtId="0" fontId="3" fillId="0" borderId="0"/>
    <xf numFmtId="0" fontId="3" fillId="0" borderId="0"/>
    <xf numFmtId="0" fontId="3" fillId="9" borderId="32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32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32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1" fillId="0" borderId="0"/>
  </cellStyleXfs>
  <cellXfs count="315">
    <xf numFmtId="0" fontId="0" fillId="0" borderId="0" xfId="0"/>
    <xf numFmtId="0" fontId="13" fillId="0" borderId="0" xfId="2" applyFont="1"/>
    <xf numFmtId="0" fontId="0" fillId="2" borderId="2" xfId="0" applyFill="1" applyBorder="1" applyAlignment="1">
      <alignment horizontal="center"/>
    </xf>
    <xf numFmtId="0" fontId="15" fillId="0" borderId="0" xfId="2" applyFont="1"/>
    <xf numFmtId="0" fontId="15" fillId="0" borderId="0" xfId="2" applyFont="1" applyAlignment="1">
      <alignment horizontal="center"/>
    </xf>
    <xf numFmtId="0" fontId="9" fillId="0" borderId="14" xfId="2" applyFont="1" applyBorder="1" applyAlignment="1">
      <alignment horizontal="center"/>
    </xf>
    <xf numFmtId="0" fontId="0" fillId="2" borderId="21" xfId="2" applyFont="1" applyFill="1" applyBorder="1" applyAlignment="1">
      <alignment horizontal="center"/>
    </xf>
    <xf numFmtId="0" fontId="6" fillId="0" borderId="24" xfId="2" applyFont="1" applyBorder="1" applyAlignment="1">
      <alignment horizontal="center"/>
    </xf>
    <xf numFmtId="0" fontId="0" fillId="0" borderId="0" xfId="0" quotePrefix="1"/>
    <xf numFmtId="0" fontId="34" fillId="0" borderId="0" xfId="0" applyFont="1"/>
    <xf numFmtId="0" fontId="33" fillId="0" borderId="0" xfId="65" applyFont="1"/>
    <xf numFmtId="0" fontId="33" fillId="2" borderId="0" xfId="65" applyFont="1" applyFill="1"/>
    <xf numFmtId="0" fontId="33" fillId="2" borderId="0" xfId="65" applyFont="1" applyFill="1" applyAlignment="1">
      <alignment horizontal="left" vertical="center"/>
    </xf>
    <xf numFmtId="0" fontId="0" fillId="2" borderId="0" xfId="0" applyFill="1" applyAlignment="1">
      <alignment horizontal="right"/>
    </xf>
    <xf numFmtId="0" fontId="0" fillId="2" borderId="0" xfId="0" applyFill="1"/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4" fillId="2" borderId="0" xfId="2" applyFont="1" applyFill="1" applyAlignment="1">
      <alignment horizontal="center"/>
    </xf>
    <xf numFmtId="0" fontId="34" fillId="0" borderId="0" xfId="2" applyFont="1" applyAlignment="1">
      <alignment horizontal="left"/>
    </xf>
    <xf numFmtId="0" fontId="0" fillId="2" borderId="3" xfId="2" applyFont="1" applyFill="1" applyBorder="1" applyAlignment="1">
      <alignment horizontal="center"/>
    </xf>
    <xf numFmtId="0" fontId="0" fillId="2" borderId="2" xfId="2" applyFont="1" applyFill="1" applyBorder="1" applyAlignment="1">
      <alignment horizontal="center"/>
    </xf>
    <xf numFmtId="0" fontId="6" fillId="0" borderId="42" xfId="2" applyFont="1" applyBorder="1" applyAlignment="1">
      <alignment horizontal="center"/>
    </xf>
    <xf numFmtId="0" fontId="6" fillId="0" borderId="44" xfId="2" applyFont="1" applyBorder="1" applyAlignment="1">
      <alignment horizontal="center"/>
    </xf>
    <xf numFmtId="0" fontId="5" fillId="2" borderId="0" xfId="2" applyFill="1" applyAlignment="1">
      <alignment horizontal="center"/>
    </xf>
    <xf numFmtId="0" fontId="0" fillId="2" borderId="0" xfId="2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45" xfId="2" applyFont="1" applyBorder="1" applyAlignment="1">
      <alignment horizontal="center"/>
    </xf>
    <xf numFmtId="0" fontId="6" fillId="0" borderId="46" xfId="2" applyFont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37" fillId="0" borderId="0" xfId="0" applyFont="1"/>
    <xf numFmtId="0" fontId="13" fillId="2" borderId="0" xfId="2" applyFont="1" applyFill="1"/>
    <xf numFmtId="0" fontId="0" fillId="2" borderId="57" xfId="0" applyFill="1" applyBorder="1"/>
    <xf numFmtId="0" fontId="0" fillId="2" borderId="38" xfId="0" applyFill="1" applyBorder="1"/>
    <xf numFmtId="0" fontId="0" fillId="2" borderId="38" xfId="2" applyFont="1" applyFill="1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Alignment="1">
      <alignment horizontal="right"/>
    </xf>
    <xf numFmtId="0" fontId="0" fillId="2" borderId="1" xfId="2" applyFont="1" applyFill="1" applyBorder="1" applyAlignment="1">
      <alignment horizontal="center"/>
    </xf>
    <xf numFmtId="0" fontId="38" fillId="2" borderId="0" xfId="2" applyFont="1" applyFill="1" applyAlignment="1">
      <alignment horizontal="center"/>
    </xf>
    <xf numFmtId="0" fontId="41" fillId="36" borderId="0" xfId="0" applyFont="1" applyFill="1" applyAlignment="1">
      <alignment horizontal="center" vertical="center" wrapText="1"/>
    </xf>
    <xf numFmtId="0" fontId="0" fillId="2" borderId="0" xfId="2" applyFont="1" applyFill="1" applyAlignment="1">
      <alignment horizontal="center" vertical="center"/>
    </xf>
    <xf numFmtId="0" fontId="0" fillId="2" borderId="8" xfId="0" applyFill="1" applyBorder="1"/>
    <xf numFmtId="0" fontId="0" fillId="2" borderId="8" xfId="2" applyFont="1" applyFill="1" applyBorder="1" applyAlignment="1">
      <alignment horizontal="center"/>
    </xf>
    <xf numFmtId="0" fontId="0" fillId="2" borderId="62" xfId="0" applyFill="1" applyBorder="1"/>
    <xf numFmtId="0" fontId="0" fillId="2" borderId="63" xfId="0" applyFill="1" applyBorder="1"/>
    <xf numFmtId="0" fontId="0" fillId="2" borderId="64" xfId="0" applyFill="1" applyBorder="1"/>
    <xf numFmtId="20" fontId="0" fillId="2" borderId="12" xfId="0" applyNumberFormat="1" applyFill="1" applyBorder="1"/>
    <xf numFmtId="20" fontId="0" fillId="2" borderId="13" xfId="0" applyNumberFormat="1" applyFill="1" applyBorder="1"/>
    <xf numFmtId="20" fontId="0" fillId="2" borderId="37" xfId="0" applyNumberFormat="1" applyFill="1" applyBorder="1"/>
    <xf numFmtId="0" fontId="0" fillId="2" borderId="66" xfId="2" applyFont="1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67" xfId="0" applyFill="1" applyBorder="1" applyAlignment="1">
      <alignment horizontal="center" vertical="center"/>
    </xf>
    <xf numFmtId="20" fontId="0" fillId="2" borderId="68" xfId="0" applyNumberFormat="1" applyFill="1" applyBorder="1"/>
    <xf numFmtId="20" fontId="0" fillId="2" borderId="4" xfId="0" applyNumberFormat="1" applyFill="1" applyBorder="1"/>
    <xf numFmtId="20" fontId="0" fillId="2" borderId="51" xfId="0" applyNumberFormat="1" applyFill="1" applyBorder="1"/>
    <xf numFmtId="20" fontId="0" fillId="2" borderId="65" xfId="0" applyNumberFormat="1" applyFill="1" applyBorder="1"/>
    <xf numFmtId="0" fontId="0" fillId="2" borderId="61" xfId="0" applyFill="1" applyBorder="1" applyAlignment="1">
      <alignment horizontal="center"/>
    </xf>
    <xf numFmtId="20" fontId="0" fillId="2" borderId="69" xfId="0" applyNumberFormat="1" applyFill="1" applyBorder="1"/>
    <xf numFmtId="0" fontId="0" fillId="2" borderId="7" xfId="0" applyFill="1" applyBorder="1" applyAlignment="1">
      <alignment horizontal="center" vertical="center"/>
    </xf>
    <xf numFmtId="0" fontId="0" fillId="2" borderId="20" xfId="0" applyFill="1" applyBorder="1"/>
    <xf numFmtId="0" fontId="15" fillId="0" borderId="70" xfId="2" applyFont="1" applyBorder="1" applyAlignment="1">
      <alignment horizontal="center"/>
    </xf>
    <xf numFmtId="0" fontId="8" fillId="0" borderId="70" xfId="2" applyFont="1" applyBorder="1" applyAlignment="1">
      <alignment horizontal="center"/>
    </xf>
    <xf numFmtId="0" fontId="15" fillId="0" borderId="70" xfId="2" applyFont="1" applyBorder="1"/>
    <xf numFmtId="0" fontId="0" fillId="0" borderId="70" xfId="0" applyBorder="1"/>
    <xf numFmtId="0" fontId="5" fillId="2" borderId="70" xfId="2" applyFill="1" applyBorder="1" applyAlignment="1">
      <alignment horizontal="center"/>
    </xf>
    <xf numFmtId="0" fontId="37" fillId="2" borderId="0" xfId="0" applyFont="1" applyFill="1"/>
    <xf numFmtId="0" fontId="35" fillId="0" borderId="47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10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2" applyFont="1" applyAlignment="1">
      <alignment horizontal="center"/>
    </xf>
    <xf numFmtId="20" fontId="0" fillId="0" borderId="0" xfId="2" applyNumberFormat="1" applyFont="1" applyAlignment="1">
      <alignment horizontal="center"/>
    </xf>
    <xf numFmtId="0" fontId="40" fillId="0" borderId="0" xfId="0" applyFont="1"/>
    <xf numFmtId="0" fontId="39" fillId="0" borderId="0" xfId="0" applyFont="1"/>
    <xf numFmtId="0" fontId="9" fillId="0" borderId="0" xfId="0" applyFont="1" applyAlignment="1">
      <alignment horizontal="center"/>
    </xf>
    <xf numFmtId="0" fontId="5" fillId="2" borderId="0" xfId="0" applyFont="1" applyFill="1"/>
    <xf numFmtId="0" fontId="43" fillId="2" borderId="0" xfId="0" applyFont="1" applyFill="1"/>
    <xf numFmtId="0" fontId="8" fillId="2" borderId="72" xfId="2" applyFont="1" applyFill="1" applyBorder="1"/>
    <xf numFmtId="0" fontId="8" fillId="2" borderId="73" xfId="2" applyFont="1" applyFill="1" applyBorder="1"/>
    <xf numFmtId="0" fontId="8" fillId="0" borderId="73" xfId="2" applyFont="1" applyBorder="1"/>
    <xf numFmtId="0" fontId="8" fillId="2" borderId="75" xfId="2" applyFont="1" applyFill="1" applyBorder="1"/>
    <xf numFmtId="0" fontId="8" fillId="2" borderId="76" xfId="2" applyFont="1" applyFill="1" applyBorder="1"/>
    <xf numFmtId="0" fontId="8" fillId="0" borderId="76" xfId="2" applyFont="1" applyBorder="1"/>
    <xf numFmtId="0" fontId="8" fillId="0" borderId="77" xfId="2" applyFont="1" applyBorder="1" applyAlignment="1">
      <alignment horizontal="center"/>
    </xf>
    <xf numFmtId="0" fontId="15" fillId="0" borderId="77" xfId="2" applyFont="1" applyBorder="1" applyAlignment="1">
      <alignment horizontal="center"/>
    </xf>
    <xf numFmtId="0" fontId="0" fillId="0" borderId="76" xfId="0" applyBorder="1"/>
    <xf numFmtId="0" fontId="8" fillId="0" borderId="78" xfId="2" applyFont="1" applyBorder="1"/>
    <xf numFmtId="0" fontId="8" fillId="2" borderId="79" xfId="2" applyFont="1" applyFill="1" applyBorder="1"/>
    <xf numFmtId="0" fontId="8" fillId="0" borderId="80" xfId="2" applyFont="1" applyBorder="1"/>
    <xf numFmtId="0" fontId="0" fillId="0" borderId="80" xfId="0" applyBorder="1"/>
    <xf numFmtId="0" fontId="0" fillId="0" borderId="81" xfId="0" applyBorder="1"/>
    <xf numFmtId="0" fontId="0" fillId="0" borderId="82" xfId="0" applyBorder="1"/>
    <xf numFmtId="0" fontId="9" fillId="0" borderId="47" xfId="2" applyFont="1" applyBorder="1" applyAlignment="1">
      <alignment horizontal="center"/>
    </xf>
    <xf numFmtId="0" fontId="5" fillId="0" borderId="0" xfId="2"/>
    <xf numFmtId="0" fontId="9" fillId="0" borderId="84" xfId="2" applyFont="1" applyBorder="1" applyAlignment="1">
      <alignment horizontal="center"/>
    </xf>
    <xf numFmtId="0" fontId="9" fillId="0" borderId="85" xfId="2" applyFont="1" applyBorder="1" applyAlignment="1">
      <alignment horizontal="center"/>
    </xf>
    <xf numFmtId="0" fontId="10" fillId="0" borderId="82" xfId="2" applyFont="1" applyBorder="1" applyAlignment="1">
      <alignment horizontal="center"/>
    </xf>
    <xf numFmtId="0" fontId="5" fillId="2" borderId="72" xfId="2" applyFill="1" applyBorder="1"/>
    <xf numFmtId="0" fontId="5" fillId="0" borderId="73" xfId="2" applyBorder="1"/>
    <xf numFmtId="0" fontId="5" fillId="0" borderId="73" xfId="62" applyBorder="1"/>
    <xf numFmtId="0" fontId="8" fillId="2" borderId="89" xfId="2" applyFont="1" applyFill="1" applyBorder="1"/>
    <xf numFmtId="0" fontId="5" fillId="0" borderId="90" xfId="2" applyBorder="1"/>
    <xf numFmtId="0" fontId="5" fillId="0" borderId="91" xfId="2" applyBorder="1"/>
    <xf numFmtId="0" fontId="8" fillId="2" borderId="92" xfId="2" applyFont="1" applyFill="1" applyBorder="1"/>
    <xf numFmtId="0" fontId="8" fillId="0" borderId="89" xfId="2" applyFont="1" applyBorder="1"/>
    <xf numFmtId="0" fontId="5" fillId="0" borderId="91" xfId="2" applyBorder="1" applyAlignment="1">
      <alignment horizontal="center"/>
    </xf>
    <xf numFmtId="0" fontId="5" fillId="2" borderId="75" xfId="2" applyFill="1" applyBorder="1"/>
    <xf numFmtId="0" fontId="5" fillId="0" borderId="76" xfId="2" applyBorder="1"/>
    <xf numFmtId="0" fontId="5" fillId="0" borderId="76" xfId="62" applyBorder="1"/>
    <xf numFmtId="0" fontId="8" fillId="2" borderId="78" xfId="2" applyFont="1" applyFill="1" applyBorder="1"/>
    <xf numFmtId="0" fontId="5" fillId="0" borderId="93" xfId="2" applyBorder="1"/>
    <xf numFmtId="0" fontId="5" fillId="0" borderId="35" xfId="2" applyBorder="1"/>
    <xf numFmtId="0" fontId="8" fillId="2" borderId="94" xfId="2" applyFont="1" applyFill="1" applyBorder="1"/>
    <xf numFmtId="0" fontId="5" fillId="0" borderId="35" xfId="2" applyBorder="1" applyAlignment="1">
      <alignment horizontal="center"/>
    </xf>
    <xf numFmtId="0" fontId="5" fillId="0" borderId="93" xfId="2" applyBorder="1" applyAlignment="1">
      <alignment horizontal="center"/>
    </xf>
    <xf numFmtId="0" fontId="5" fillId="0" borderId="76" xfId="2" applyBorder="1" applyAlignment="1">
      <alignment horizontal="center"/>
    </xf>
    <xf numFmtId="0" fontId="5" fillId="2" borderId="79" xfId="2" applyFill="1" applyBorder="1"/>
    <xf numFmtId="0" fontId="8" fillId="0" borderId="81" xfId="2" applyFont="1" applyBorder="1"/>
    <xf numFmtId="0" fontId="0" fillId="0" borderId="95" xfId="0" applyBorder="1"/>
    <xf numFmtId="0" fontId="0" fillId="0" borderId="96" xfId="0" applyBorder="1"/>
    <xf numFmtId="0" fontId="0" fillId="0" borderId="97" xfId="0" applyBorder="1"/>
    <xf numFmtId="0" fontId="5" fillId="0" borderId="0" xfId="2" applyAlignment="1">
      <alignment horizontal="center"/>
    </xf>
    <xf numFmtId="0" fontId="39" fillId="0" borderId="84" xfId="116" applyFont="1" applyBorder="1"/>
    <xf numFmtId="0" fontId="9" fillId="0" borderId="22" xfId="116" applyFont="1" applyBorder="1" applyAlignment="1">
      <alignment horizontal="center"/>
    </xf>
    <xf numFmtId="0" fontId="39" fillId="0" borderId="14" xfId="116" applyFont="1" applyBorder="1"/>
    <xf numFmtId="0" fontId="39" fillId="0" borderId="45" xfId="116" applyFont="1" applyBorder="1"/>
    <xf numFmtId="0" fontId="40" fillId="0" borderId="14" xfId="116" applyFont="1" applyBorder="1"/>
    <xf numFmtId="0" fontId="44" fillId="0" borderId="14" xfId="116" applyFont="1" applyBorder="1"/>
    <xf numFmtId="0" fontId="9" fillId="0" borderId="76" xfId="2" applyFont="1" applyBorder="1" applyAlignment="1">
      <alignment horizontal="center"/>
    </xf>
    <xf numFmtId="0" fontId="1" fillId="0" borderId="35" xfId="116" applyBorder="1" applyAlignment="1">
      <alignment horizontal="center"/>
    </xf>
    <xf numFmtId="0" fontId="45" fillId="0" borderId="14" xfId="116" applyFont="1" applyBorder="1"/>
    <xf numFmtId="0" fontId="35" fillId="0" borderId="35" xfId="116" applyFont="1" applyBorder="1" applyAlignment="1">
      <alignment horizontal="center"/>
    </xf>
    <xf numFmtId="0" fontId="9" fillId="0" borderId="14" xfId="116" applyFont="1" applyBorder="1" applyAlignment="1">
      <alignment horizontal="center"/>
    </xf>
    <xf numFmtId="0" fontId="9" fillId="0" borderId="48" xfId="116" applyFont="1" applyBorder="1"/>
    <xf numFmtId="0" fontId="40" fillId="0" borderId="48" xfId="116" applyFont="1" applyBorder="1"/>
    <xf numFmtId="0" fontId="45" fillId="0" borderId="83" xfId="116" applyFont="1" applyBorder="1"/>
    <xf numFmtId="0" fontId="9" fillId="0" borderId="43" xfId="116" applyFont="1" applyBorder="1"/>
    <xf numFmtId="0" fontId="9" fillId="0" borderId="0" xfId="2" applyFont="1"/>
    <xf numFmtId="0" fontId="9" fillId="0" borderId="76" xfId="2" applyFont="1" applyBorder="1" applyAlignment="1">
      <alignment horizontal="center" textRotation="90"/>
    </xf>
    <xf numFmtId="0" fontId="9" fillId="0" borderId="76" xfId="2" applyFont="1" applyBorder="1"/>
    <xf numFmtId="20" fontId="46" fillId="0" borderId="11" xfId="62" applyNumberFormat="1" applyFont="1" applyBorder="1" applyAlignment="1">
      <alignment horizontal="left"/>
    </xf>
    <xf numFmtId="0" fontId="46" fillId="0" borderId="7" xfId="62" applyFont="1" applyBorder="1" applyAlignment="1">
      <alignment horizontal="left"/>
    </xf>
    <xf numFmtId="0" fontId="46" fillId="0" borderId="7" xfId="62" applyFont="1" applyBorder="1" applyAlignment="1">
      <alignment horizontal="center"/>
    </xf>
    <xf numFmtId="0" fontId="46" fillId="0" borderId="20" xfId="62" applyFont="1" applyBorder="1" applyAlignment="1">
      <alignment horizontal="center"/>
    </xf>
    <xf numFmtId="0" fontId="46" fillId="0" borderId="40" xfId="62" applyFont="1" applyBorder="1" applyAlignment="1">
      <alignment horizontal="left"/>
    </xf>
    <xf numFmtId="20" fontId="47" fillId="0" borderId="41" xfId="62" applyNumberFormat="1" applyFont="1" applyBorder="1" applyAlignment="1">
      <alignment horizontal="left"/>
    </xf>
    <xf numFmtId="0" fontId="47" fillId="0" borderId="3" xfId="62" applyFont="1" applyBorder="1" applyAlignment="1">
      <alignment horizontal="left"/>
    </xf>
    <xf numFmtId="0" fontId="48" fillId="2" borderId="63" xfId="0" applyFont="1" applyFill="1" applyBorder="1"/>
    <xf numFmtId="0" fontId="48" fillId="0" borderId="67" xfId="0" applyFont="1" applyBorder="1"/>
    <xf numFmtId="0" fontId="48" fillId="2" borderId="66" xfId="2" applyFont="1" applyFill="1" applyBorder="1" applyAlignment="1">
      <alignment horizontal="center"/>
    </xf>
    <xf numFmtId="0" fontId="48" fillId="2" borderId="71" xfId="2" applyFont="1" applyFill="1" applyBorder="1" applyAlignment="1">
      <alignment horizontal="center"/>
    </xf>
    <xf numFmtId="20" fontId="47" fillId="34" borderId="55" xfId="62" applyNumberFormat="1" applyFont="1" applyFill="1" applyBorder="1" applyAlignment="1">
      <alignment horizontal="left"/>
    </xf>
    <xf numFmtId="0" fontId="47" fillId="34" borderId="56" xfId="62" applyFont="1" applyFill="1" applyBorder="1" applyAlignment="1">
      <alignment horizontal="left"/>
    </xf>
    <xf numFmtId="0" fontId="48" fillId="34" borderId="56" xfId="2" applyFont="1" applyFill="1" applyBorder="1" applyAlignment="1">
      <alignment horizontal="center"/>
    </xf>
    <xf numFmtId="0" fontId="48" fillId="34" borderId="50" xfId="2" applyFont="1" applyFill="1" applyBorder="1" applyAlignment="1">
      <alignment horizontal="center"/>
    </xf>
    <xf numFmtId="20" fontId="47" fillId="0" borderId="13" xfId="62" applyNumberFormat="1" applyFont="1" applyBorder="1" applyAlignment="1">
      <alignment horizontal="left"/>
    </xf>
    <xf numFmtId="0" fontId="48" fillId="2" borderId="2" xfId="0" applyFont="1" applyFill="1" applyBorder="1"/>
    <xf numFmtId="0" fontId="48" fillId="0" borderId="2" xfId="0" applyFont="1" applyBorder="1"/>
    <xf numFmtId="0" fontId="48" fillId="2" borderId="2" xfId="2" applyFont="1" applyFill="1" applyBorder="1" applyAlignment="1">
      <alignment horizontal="center"/>
    </xf>
    <xf numFmtId="0" fontId="48" fillId="2" borderId="21" xfId="2" applyFont="1" applyFill="1" applyBorder="1" applyAlignment="1">
      <alignment horizontal="center"/>
    </xf>
    <xf numFmtId="20" fontId="47" fillId="2" borderId="12" xfId="62" applyNumberFormat="1" applyFont="1" applyFill="1" applyBorder="1" applyAlignment="1">
      <alignment horizontal="left"/>
    </xf>
    <xf numFmtId="0" fontId="47" fillId="0" borderId="1" xfId="62" applyFont="1" applyBorder="1" applyAlignment="1">
      <alignment horizontal="left"/>
    </xf>
    <xf numFmtId="0" fontId="48" fillId="2" borderId="1" xfId="0" applyFont="1" applyFill="1" applyBorder="1"/>
    <xf numFmtId="0" fontId="48" fillId="2" borderId="1" xfId="2" applyFont="1" applyFill="1" applyBorder="1" applyAlignment="1">
      <alignment horizontal="center"/>
    </xf>
    <xf numFmtId="0" fontId="48" fillId="2" borderId="1" xfId="0" applyFont="1" applyFill="1" applyBorder="1" applyAlignment="1">
      <alignment horizontal="center"/>
    </xf>
    <xf numFmtId="0" fontId="48" fillId="2" borderId="34" xfId="2" applyFont="1" applyFill="1" applyBorder="1" applyAlignment="1">
      <alignment horizontal="center"/>
    </xf>
    <xf numFmtId="0" fontId="47" fillId="0" borderId="2" xfId="62" applyFont="1" applyBorder="1" applyAlignment="1">
      <alignment horizontal="left"/>
    </xf>
    <xf numFmtId="0" fontId="48" fillId="0" borderId="4" xfId="0" applyFont="1" applyBorder="1"/>
    <xf numFmtId="0" fontId="48" fillId="2" borderId="3" xfId="2" applyFont="1" applyFill="1" applyBorder="1" applyAlignment="1">
      <alignment horizontal="center"/>
    </xf>
    <xf numFmtId="0" fontId="48" fillId="2" borderId="36" xfId="2" applyFont="1" applyFill="1" applyBorder="1" applyAlignment="1">
      <alignment horizontal="center"/>
    </xf>
    <xf numFmtId="20" fontId="47" fillId="2" borderId="13" xfId="62" applyNumberFormat="1" applyFont="1" applyFill="1" applyBorder="1" applyAlignment="1">
      <alignment horizontal="left"/>
    </xf>
    <xf numFmtId="0" fontId="48" fillId="2" borderId="2" xfId="0" applyFont="1" applyFill="1" applyBorder="1" applyAlignment="1">
      <alignment horizontal="center"/>
    </xf>
    <xf numFmtId="0" fontId="48" fillId="2" borderId="4" xfId="0" applyFont="1" applyFill="1" applyBorder="1"/>
    <xf numFmtId="0" fontId="48" fillId="2" borderId="8" xfId="0" applyFont="1" applyFill="1" applyBorder="1"/>
    <xf numFmtId="0" fontId="48" fillId="2" borderId="8" xfId="2" applyFont="1" applyFill="1" applyBorder="1" applyAlignment="1">
      <alignment horizontal="center"/>
    </xf>
    <xf numFmtId="0" fontId="48" fillId="2" borderId="61" xfId="2" applyFont="1" applyFill="1" applyBorder="1" applyAlignment="1">
      <alignment horizontal="center"/>
    </xf>
    <xf numFmtId="20" fontId="47" fillId="0" borderId="10" xfId="62" applyNumberFormat="1" applyFont="1" applyBorder="1" applyAlignment="1">
      <alignment horizontal="left"/>
    </xf>
    <xf numFmtId="20" fontId="47" fillId="0" borderId="4" xfId="62" applyNumberFormat="1" applyFont="1" applyBorder="1" applyAlignment="1">
      <alignment horizontal="left"/>
    </xf>
    <xf numFmtId="0" fontId="47" fillId="0" borderId="8" xfId="62" applyFont="1" applyBorder="1" applyAlignment="1">
      <alignment horizontal="left"/>
    </xf>
    <xf numFmtId="0" fontId="47" fillId="35" borderId="5" xfId="62" applyFont="1" applyFill="1" applyBorder="1" applyAlignment="1">
      <alignment horizontal="left"/>
    </xf>
    <xf numFmtId="20" fontId="47" fillId="35" borderId="18" xfId="62" applyNumberFormat="1" applyFont="1" applyFill="1" applyBorder="1" applyAlignment="1">
      <alignment horizontal="left"/>
    </xf>
    <xf numFmtId="0" fontId="47" fillId="34" borderId="5" xfId="62" applyFont="1" applyFill="1" applyBorder="1" applyAlignment="1">
      <alignment horizontal="left"/>
    </xf>
    <xf numFmtId="0" fontId="48" fillId="34" borderId="5" xfId="0" applyFont="1" applyFill="1" applyBorder="1"/>
    <xf numFmtId="0" fontId="48" fillId="34" borderId="5" xfId="2" applyFont="1" applyFill="1" applyBorder="1" applyAlignment="1">
      <alignment horizontal="center"/>
    </xf>
    <xf numFmtId="0" fontId="48" fillId="34" borderId="19" xfId="2" applyFont="1" applyFill="1" applyBorder="1" applyAlignment="1">
      <alignment horizontal="center"/>
    </xf>
    <xf numFmtId="0" fontId="48" fillId="2" borderId="66" xfId="0" applyFont="1" applyFill="1" applyBorder="1"/>
    <xf numFmtId="0" fontId="48" fillId="0" borderId="0" xfId="0" applyFont="1"/>
    <xf numFmtId="20" fontId="47" fillId="2" borderId="60" xfId="62" applyNumberFormat="1" applyFont="1" applyFill="1" applyBorder="1" applyAlignment="1">
      <alignment horizontal="left"/>
    </xf>
    <xf numFmtId="0" fontId="48" fillId="2" borderId="2" xfId="1" applyFont="1" applyFill="1" applyBorder="1" applyAlignment="1" applyProtection="1">
      <alignment horizontal="center" vertical="center"/>
    </xf>
    <xf numFmtId="0" fontId="48" fillId="2" borderId="8" xfId="1" applyFont="1" applyFill="1" applyBorder="1" applyAlignment="1" applyProtection="1">
      <alignment horizontal="center" vertical="center"/>
    </xf>
    <xf numFmtId="0" fontId="48" fillId="2" borderId="3" xfId="0" applyFont="1" applyFill="1" applyBorder="1"/>
    <xf numFmtId="0" fontId="48" fillId="0" borderId="8" xfId="0" applyFont="1" applyBorder="1"/>
    <xf numFmtId="0" fontId="47" fillId="2" borderId="2" xfId="62" applyFont="1" applyFill="1" applyBorder="1" applyAlignment="1">
      <alignment horizontal="left"/>
    </xf>
    <xf numFmtId="20" fontId="47" fillId="0" borderId="69" xfId="62" applyNumberFormat="1" applyFont="1" applyBorder="1" applyAlignment="1">
      <alignment horizontal="left"/>
    </xf>
    <xf numFmtId="0" fontId="47" fillId="34" borderId="86" xfId="62" applyFont="1" applyFill="1" applyBorder="1" applyAlignment="1">
      <alignment horizontal="left"/>
    </xf>
    <xf numFmtId="0" fontId="48" fillId="2" borderId="63" xfId="2" applyFont="1" applyFill="1" applyBorder="1" applyAlignment="1">
      <alignment horizontal="center"/>
    </xf>
    <xf numFmtId="0" fontId="48" fillId="2" borderId="64" xfId="2" applyFont="1" applyFill="1" applyBorder="1" applyAlignment="1">
      <alignment horizontal="center"/>
    </xf>
    <xf numFmtId="0" fontId="47" fillId="34" borderId="2" xfId="62" applyFont="1" applyFill="1" applyBorder="1" applyAlignment="1">
      <alignment horizontal="left"/>
    </xf>
    <xf numFmtId="20" fontId="47" fillId="2" borderId="87" xfId="62" applyNumberFormat="1" applyFont="1" applyFill="1" applyBorder="1" applyAlignment="1">
      <alignment horizontal="left"/>
    </xf>
    <xf numFmtId="20" fontId="47" fillId="2" borderId="88" xfId="62" applyNumberFormat="1" applyFont="1" applyFill="1" applyBorder="1" applyAlignment="1">
      <alignment horizontal="left"/>
    </xf>
    <xf numFmtId="20" fontId="47" fillId="2" borderId="4" xfId="62" applyNumberFormat="1" applyFont="1" applyFill="1" applyBorder="1" applyAlignment="1">
      <alignment horizontal="left"/>
    </xf>
    <xf numFmtId="0" fontId="48" fillId="0" borderId="2" xfId="62" applyFont="1" applyBorder="1" applyAlignment="1">
      <alignment horizontal="left"/>
    </xf>
    <xf numFmtId="20" fontId="47" fillId="0" borderId="37" xfId="62" applyNumberFormat="1" applyFont="1" applyBorder="1" applyAlignment="1">
      <alignment horizontal="left"/>
    </xf>
    <xf numFmtId="0" fontId="47" fillId="0" borderId="38" xfId="62" applyFont="1" applyBorder="1" applyAlignment="1">
      <alignment horizontal="left"/>
    </xf>
    <xf numFmtId="0" fontId="48" fillId="2" borderId="38" xfId="0" applyFont="1" applyFill="1" applyBorder="1"/>
    <xf numFmtId="0" fontId="48" fillId="2" borderId="38" xfId="2" applyFont="1" applyFill="1" applyBorder="1" applyAlignment="1">
      <alignment horizontal="center"/>
    </xf>
    <xf numFmtId="0" fontId="48" fillId="2" borderId="39" xfId="2" applyFont="1" applyFill="1" applyBorder="1" applyAlignment="1">
      <alignment horizontal="center"/>
    </xf>
    <xf numFmtId="20" fontId="47" fillId="2" borderId="37" xfId="62" applyNumberFormat="1" applyFont="1" applyFill="1" applyBorder="1" applyAlignment="1">
      <alignment horizontal="left"/>
    </xf>
    <xf numFmtId="0" fontId="0" fillId="37" borderId="0" xfId="0" applyFill="1"/>
    <xf numFmtId="0" fontId="8" fillId="2" borderId="102" xfId="2" applyFont="1" applyFill="1" applyBorder="1"/>
    <xf numFmtId="0" fontId="8" fillId="0" borderId="74" xfId="2" applyFont="1" applyBorder="1"/>
    <xf numFmtId="0" fontId="15" fillId="0" borderId="35" xfId="2" applyFont="1" applyBorder="1"/>
    <xf numFmtId="0" fontId="0" fillId="0" borderId="35" xfId="0" applyBorder="1"/>
    <xf numFmtId="20" fontId="50" fillId="2" borderId="18" xfId="2" applyNumberFormat="1" applyFont="1" applyFill="1" applyBorder="1" applyAlignment="1">
      <alignment horizontal="center"/>
    </xf>
    <xf numFmtId="0" fontId="50" fillId="2" borderId="5" xfId="2" applyFont="1" applyFill="1" applyBorder="1" applyAlignment="1">
      <alignment horizontal="center"/>
    </xf>
    <xf numFmtId="0" fontId="49" fillId="2" borderId="5" xfId="2" applyFont="1" applyFill="1" applyBorder="1" applyAlignment="1">
      <alignment horizontal="center"/>
    </xf>
    <xf numFmtId="0" fontId="50" fillId="2" borderId="6" xfId="2" applyFont="1" applyFill="1" applyBorder="1" applyAlignment="1">
      <alignment horizontal="center"/>
    </xf>
    <xf numFmtId="0" fontId="50" fillId="2" borderId="18" xfId="2" applyFont="1" applyFill="1" applyBorder="1" applyAlignment="1">
      <alignment horizontal="center"/>
    </xf>
    <xf numFmtId="0" fontId="50" fillId="2" borderId="19" xfId="2" applyFont="1" applyFill="1" applyBorder="1" applyAlignment="1">
      <alignment horizontal="center"/>
    </xf>
    <xf numFmtId="20" fontId="49" fillId="2" borderId="11" xfId="2" applyNumberFormat="1" applyFont="1" applyFill="1" applyBorder="1" applyAlignment="1">
      <alignment horizontal="center"/>
    </xf>
    <xf numFmtId="0" fontId="49" fillId="2" borderId="7" xfId="2" applyFont="1" applyFill="1" applyBorder="1" applyAlignment="1">
      <alignment horizontal="center"/>
    </xf>
    <xf numFmtId="0" fontId="49" fillId="2" borderId="7" xfId="2" applyFont="1" applyFill="1" applyBorder="1"/>
    <xf numFmtId="0" fontId="49" fillId="2" borderId="9" xfId="2" applyFont="1" applyFill="1" applyBorder="1" applyAlignment="1">
      <alignment horizontal="center"/>
    </xf>
    <xf numFmtId="0" fontId="49" fillId="2" borderId="59" xfId="2" applyFont="1" applyFill="1" applyBorder="1" applyAlignment="1">
      <alignment horizontal="center"/>
    </xf>
    <xf numFmtId="0" fontId="49" fillId="2" borderId="11" xfId="2" applyFont="1" applyFill="1" applyBorder="1" applyAlignment="1">
      <alignment horizontal="center"/>
    </xf>
    <xf numFmtId="0" fontId="49" fillId="2" borderId="20" xfId="2" applyFont="1" applyFill="1" applyBorder="1" applyAlignment="1">
      <alignment horizontal="center"/>
    </xf>
    <xf numFmtId="20" fontId="34" fillId="2" borderId="41" xfId="2" applyNumberFormat="1" applyFont="1" applyFill="1" applyBorder="1" applyAlignment="1">
      <alignment horizontal="center"/>
    </xf>
    <xf numFmtId="0" fontId="33" fillId="2" borderId="1" xfId="0" applyFont="1" applyFill="1" applyBorder="1"/>
    <xf numFmtId="0" fontId="33" fillId="2" borderId="0" xfId="0" applyFont="1" applyFill="1"/>
    <xf numFmtId="0" fontId="33" fillId="2" borderId="3" xfId="2" applyFont="1" applyFill="1" applyBorder="1" applyAlignment="1">
      <alignment horizontal="center"/>
    </xf>
    <xf numFmtId="0" fontId="33" fillId="2" borderId="36" xfId="2" applyFont="1" applyFill="1" applyBorder="1" applyAlignment="1">
      <alignment horizontal="center"/>
    </xf>
    <xf numFmtId="20" fontId="34" fillId="2" borderId="12" xfId="2" applyNumberFormat="1" applyFont="1" applyFill="1" applyBorder="1" applyAlignment="1">
      <alignment horizontal="center"/>
    </xf>
    <xf numFmtId="0" fontId="33" fillId="2" borderId="1" xfId="2" applyFont="1" applyFill="1" applyBorder="1" applyAlignment="1">
      <alignment horizontal="center"/>
    </xf>
    <xf numFmtId="0" fontId="33" fillId="2" borderId="34" xfId="2" applyFont="1" applyFill="1" applyBorder="1" applyAlignment="1">
      <alignment horizontal="center"/>
    </xf>
    <xf numFmtId="20" fontId="34" fillId="2" borderId="13" xfId="2" applyNumberFormat="1" applyFont="1" applyFill="1" applyBorder="1" applyAlignment="1">
      <alignment horizontal="center"/>
    </xf>
    <xf numFmtId="0" fontId="33" fillId="2" borderId="2" xfId="0" applyFont="1" applyFill="1" applyBorder="1"/>
    <xf numFmtId="0" fontId="33" fillId="2" borderId="2" xfId="2" applyFont="1" applyFill="1" applyBorder="1" applyAlignment="1">
      <alignment horizontal="center"/>
    </xf>
    <xf numFmtId="0" fontId="33" fillId="2" borderId="21" xfId="2" applyFont="1" applyFill="1" applyBorder="1" applyAlignment="1">
      <alignment horizontal="center"/>
    </xf>
    <xf numFmtId="0" fontId="33" fillId="2" borderId="66" xfId="2" applyFont="1" applyFill="1" applyBorder="1" applyAlignment="1">
      <alignment horizontal="center"/>
    </xf>
    <xf numFmtId="0" fontId="33" fillId="2" borderId="49" xfId="0" applyFont="1" applyFill="1" applyBorder="1"/>
    <xf numFmtId="0" fontId="33" fillId="2" borderId="49" xfId="2" applyFont="1" applyFill="1" applyBorder="1" applyAlignment="1">
      <alignment horizontal="center"/>
    </xf>
    <xf numFmtId="0" fontId="34" fillId="2" borderId="0" xfId="0" applyFont="1" applyFill="1"/>
    <xf numFmtId="20" fontId="34" fillId="2" borderId="18" xfId="2" applyNumberFormat="1" applyFont="1" applyFill="1" applyBorder="1" applyAlignment="1">
      <alignment horizontal="center"/>
    </xf>
    <xf numFmtId="0" fontId="33" fillId="2" borderId="5" xfId="39" applyFont="1" applyFill="1" applyBorder="1"/>
    <xf numFmtId="0" fontId="51" fillId="2" borderId="5" xfId="39" applyFont="1" applyFill="1" applyBorder="1"/>
    <xf numFmtId="0" fontId="34" fillId="2" borderId="5" xfId="0" applyFont="1" applyFill="1" applyBorder="1" applyAlignment="1">
      <alignment horizontal="center"/>
    </xf>
    <xf numFmtId="0" fontId="34" fillId="2" borderId="5" xfId="2" applyFont="1" applyFill="1" applyBorder="1" applyAlignment="1">
      <alignment horizontal="center"/>
    </xf>
    <xf numFmtId="0" fontId="34" fillId="2" borderId="19" xfId="2" applyFont="1" applyFill="1" applyBorder="1" applyAlignment="1">
      <alignment horizontal="center"/>
    </xf>
    <xf numFmtId="0" fontId="34" fillId="2" borderId="1" xfId="0" applyFont="1" applyFill="1" applyBorder="1"/>
    <xf numFmtId="0" fontId="33" fillId="2" borderId="63" xfId="0" applyFont="1" applyFill="1" applyBorder="1"/>
    <xf numFmtId="0" fontId="33" fillId="2" borderId="8" xfId="2" applyFont="1" applyFill="1" applyBorder="1" applyAlignment="1">
      <alignment horizontal="center"/>
    </xf>
    <xf numFmtId="0" fontId="34" fillId="2" borderId="2" xfId="0" applyFont="1" applyFill="1" applyBorder="1"/>
    <xf numFmtId="0" fontId="33" fillId="2" borderId="2" xfId="0" applyFont="1" applyFill="1" applyBorder="1" applyAlignment="1">
      <alignment horizontal="center"/>
    </xf>
    <xf numFmtId="0" fontId="33" fillId="2" borderId="58" xfId="2" applyFont="1" applyFill="1" applyBorder="1" applyAlignment="1">
      <alignment horizontal="center"/>
    </xf>
    <xf numFmtId="0" fontId="34" fillId="2" borderId="1" xfId="0" applyFont="1" applyFill="1" applyBorder="1" applyAlignment="1">
      <alignment horizontal="center"/>
    </xf>
    <xf numFmtId="0" fontId="34" fillId="2" borderId="1" xfId="2" applyFont="1" applyFill="1" applyBorder="1" applyAlignment="1">
      <alignment horizontal="center"/>
    </xf>
    <xf numFmtId="0" fontId="34" fillId="2" borderId="34" xfId="2" applyFont="1" applyFill="1" applyBorder="1" applyAlignment="1">
      <alignment horizontal="center"/>
    </xf>
    <xf numFmtId="0" fontId="34" fillId="2" borderId="21" xfId="2" applyFont="1" applyFill="1" applyBorder="1" applyAlignment="1">
      <alignment horizontal="center"/>
    </xf>
    <xf numFmtId="0" fontId="34" fillId="2" borderId="49" xfId="0" applyFont="1" applyFill="1" applyBorder="1"/>
    <xf numFmtId="0" fontId="51" fillId="2" borderId="5" xfId="39" applyFont="1" applyFill="1" applyBorder="1" applyAlignment="1">
      <alignment horizontal="left" vertical="center"/>
    </xf>
    <xf numFmtId="0" fontId="33" fillId="2" borderId="63" xfId="2" applyFont="1" applyFill="1" applyBorder="1" applyAlignment="1">
      <alignment horizontal="center"/>
    </xf>
    <xf numFmtId="0" fontId="33" fillId="2" borderId="61" xfId="2" applyFont="1" applyFill="1" applyBorder="1" applyAlignment="1">
      <alignment horizontal="center"/>
    </xf>
    <xf numFmtId="0" fontId="33" fillId="2" borderId="99" xfId="2" applyFont="1" applyFill="1" applyBorder="1" applyAlignment="1">
      <alignment horizontal="center"/>
    </xf>
    <xf numFmtId="0" fontId="33" fillId="2" borderId="2" xfId="1" applyFont="1" applyFill="1" applyBorder="1" applyAlignment="1" applyProtection="1">
      <alignment horizontal="center" vertical="center"/>
    </xf>
    <xf numFmtId="0" fontId="33" fillId="2" borderId="103" xfId="0" applyFont="1" applyFill="1" applyBorder="1"/>
    <xf numFmtId="0" fontId="33" fillId="2" borderId="98" xfId="2" applyFont="1" applyFill="1" applyBorder="1" applyAlignment="1">
      <alignment horizontal="center"/>
    </xf>
    <xf numFmtId="0" fontId="33" fillId="2" borderId="50" xfId="2" applyFont="1" applyFill="1" applyBorder="1" applyAlignment="1">
      <alignment horizontal="center"/>
    </xf>
    <xf numFmtId="0" fontId="33" fillId="2" borderId="104" xfId="0" applyFont="1" applyFill="1" applyBorder="1"/>
    <xf numFmtId="0" fontId="33" fillId="2" borderId="8" xfId="0" applyFont="1" applyFill="1" applyBorder="1"/>
    <xf numFmtId="0" fontId="34" fillId="2" borderId="5" xfId="0" applyFont="1" applyFill="1" applyBorder="1"/>
    <xf numFmtId="0" fontId="33" fillId="2" borderId="105" xfId="0" applyFont="1" applyFill="1" applyBorder="1"/>
    <xf numFmtId="0" fontId="33" fillId="2" borderId="3" xfId="0" applyFont="1" applyFill="1" applyBorder="1"/>
    <xf numFmtId="0" fontId="33" fillId="2" borderId="38" xfId="0" applyFont="1" applyFill="1" applyBorder="1"/>
    <xf numFmtId="0" fontId="33" fillId="2" borderId="38" xfId="1" applyFont="1" applyFill="1" applyBorder="1" applyAlignment="1" applyProtection="1">
      <alignment horizontal="center" vertical="center"/>
    </xf>
    <xf numFmtId="0" fontId="33" fillId="2" borderId="38" xfId="2" applyFont="1" applyFill="1" applyBorder="1" applyAlignment="1">
      <alignment horizontal="center"/>
    </xf>
    <xf numFmtId="0" fontId="33" fillId="2" borderId="39" xfId="2" applyFont="1" applyFill="1" applyBorder="1" applyAlignment="1">
      <alignment horizontal="center"/>
    </xf>
    <xf numFmtId="0" fontId="33" fillId="2" borderId="23" xfId="0" applyFont="1" applyFill="1" applyBorder="1"/>
    <xf numFmtId="0" fontId="33" fillId="2" borderId="100" xfId="0" applyFont="1" applyFill="1" applyBorder="1"/>
    <xf numFmtId="0" fontId="33" fillId="2" borderId="100" xfId="2" applyFont="1" applyFill="1" applyBorder="1" applyAlignment="1">
      <alignment horizontal="center"/>
    </xf>
    <xf numFmtId="0" fontId="33" fillId="2" borderId="101" xfId="2" applyFont="1" applyFill="1" applyBorder="1" applyAlignment="1">
      <alignment horizontal="center"/>
    </xf>
    <xf numFmtId="20" fontId="34" fillId="2" borderId="37" xfId="2" applyNumberFormat="1" applyFont="1" applyFill="1" applyBorder="1" applyAlignment="1">
      <alignment horizontal="center"/>
    </xf>
    <xf numFmtId="0" fontId="5" fillId="2" borderId="76" xfId="2" applyFill="1" applyBorder="1"/>
    <xf numFmtId="0" fontId="5" fillId="2" borderId="76" xfId="2" applyFill="1" applyBorder="1" applyAlignment="1">
      <alignment horizontal="center"/>
    </xf>
    <xf numFmtId="0" fontId="5" fillId="38" borderId="76" xfId="2" applyFill="1" applyBorder="1" applyAlignment="1">
      <alignment horizontal="center"/>
    </xf>
    <xf numFmtId="0" fontId="0" fillId="0" borderId="14" xfId="2" applyFont="1" applyBorder="1" applyAlignment="1">
      <alignment horizontal="left"/>
    </xf>
    <xf numFmtId="0" fontId="5" fillId="39" borderId="76" xfId="2" applyFill="1" applyBorder="1"/>
    <xf numFmtId="0" fontId="50" fillId="0" borderId="76" xfId="2" applyFont="1" applyBorder="1" applyAlignment="1">
      <alignment horizontal="center"/>
    </xf>
    <xf numFmtId="0" fontId="39" fillId="39" borderId="84" xfId="116" applyFont="1" applyFill="1" applyBorder="1"/>
    <xf numFmtId="20" fontId="49" fillId="2" borderId="15" xfId="2" applyNumberFormat="1" applyFont="1" applyFill="1" applyBorder="1" applyAlignment="1">
      <alignment horizontal="center"/>
    </xf>
    <xf numFmtId="0" fontId="49" fillId="2" borderId="16" xfId="2" applyFont="1" applyFill="1" applyBorder="1"/>
    <xf numFmtId="0" fontId="49" fillId="2" borderId="17" xfId="2" applyFont="1" applyFill="1" applyBorder="1"/>
    <xf numFmtId="0" fontId="36" fillId="0" borderId="52" xfId="62" applyFont="1" applyBorder="1" applyAlignment="1">
      <alignment horizontal="center"/>
    </xf>
    <xf numFmtId="0" fontId="36" fillId="0" borderId="53" xfId="62" applyFont="1" applyBorder="1"/>
    <xf numFmtId="0" fontId="36" fillId="0" borderId="54" xfId="62" applyFont="1" applyBorder="1"/>
    <xf numFmtId="0" fontId="42" fillId="2" borderId="15" xfId="0" applyFont="1" applyFill="1" applyBorder="1" applyAlignment="1">
      <alignment horizontal="center" vertical="center"/>
    </xf>
    <xf numFmtId="0" fontId="42" fillId="2" borderId="16" xfId="0" applyFont="1" applyFill="1" applyBorder="1" applyAlignment="1">
      <alignment horizontal="center" vertical="center"/>
    </xf>
    <xf numFmtId="0" fontId="42" fillId="2" borderId="17" xfId="0" applyFont="1" applyFill="1" applyBorder="1" applyAlignment="1">
      <alignment horizontal="center" vertical="center"/>
    </xf>
    <xf numFmtId="0" fontId="0" fillId="0" borderId="0" xfId="0" applyBorder="1"/>
    <xf numFmtId="0" fontId="6" fillId="0" borderId="0" xfId="2" applyFont="1" applyBorder="1" applyAlignment="1">
      <alignment horizontal="center"/>
    </xf>
    <xf numFmtId="0" fontId="9" fillId="0" borderId="0" xfId="0" applyFont="1" applyBorder="1"/>
    <xf numFmtId="0" fontId="45" fillId="0" borderId="0" xfId="0" applyFont="1" applyBorder="1"/>
    <xf numFmtId="0" fontId="39" fillId="0" borderId="0" xfId="0" applyFont="1" applyBorder="1"/>
    <xf numFmtId="0" fontId="9" fillId="0" borderId="0" xfId="0" applyFont="1" applyBorder="1" applyAlignment="1">
      <alignment horizontal="center"/>
    </xf>
    <xf numFmtId="0" fontId="35" fillId="0" borderId="0" xfId="2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4" fillId="0" borderId="0" xfId="0" applyFont="1" applyBorder="1"/>
    <xf numFmtId="0" fontId="10" fillId="0" borderId="0" xfId="2" applyFont="1" applyBorder="1" applyAlignment="1">
      <alignment horizontal="center"/>
    </xf>
    <xf numFmtId="20" fontId="0" fillId="0" borderId="0" xfId="2" applyNumberFormat="1" applyFont="1" applyBorder="1" applyAlignment="1">
      <alignment horizontal="center"/>
    </xf>
  </cellXfs>
  <cellStyles count="117">
    <cellStyle name="20% - Accent1" xfId="22" builtinId="30" customBuiltin="1"/>
    <cellStyle name="20% - Accent1 2" xfId="50" xr:uid="{00000000-0005-0000-0000-000001000000}"/>
    <cellStyle name="20% - Accent1 2 2" xfId="95" xr:uid="{00000000-0005-0000-0000-000002000000}"/>
    <cellStyle name="20% - Accent1 3" xfId="74" xr:uid="{00000000-0005-0000-0000-000003000000}"/>
    <cellStyle name="20% - Accent2" xfId="25" builtinId="34" customBuiltin="1"/>
    <cellStyle name="20% - Accent2 2" xfId="52" xr:uid="{00000000-0005-0000-0000-000005000000}"/>
    <cellStyle name="20% - Accent2 2 2" xfId="97" xr:uid="{00000000-0005-0000-0000-000006000000}"/>
    <cellStyle name="20% - Accent2 3" xfId="76" xr:uid="{00000000-0005-0000-0000-000007000000}"/>
    <cellStyle name="20% - Accent3" xfId="28" builtinId="38" customBuiltin="1"/>
    <cellStyle name="20% - Accent3 2" xfId="54" xr:uid="{00000000-0005-0000-0000-000009000000}"/>
    <cellStyle name="20% - Accent3 2 2" xfId="99" xr:uid="{00000000-0005-0000-0000-00000A000000}"/>
    <cellStyle name="20% - Accent3 3" xfId="78" xr:uid="{00000000-0005-0000-0000-00000B000000}"/>
    <cellStyle name="20% - Accent4" xfId="31" builtinId="42" customBuiltin="1"/>
    <cellStyle name="20% - Accent4 2" xfId="56" xr:uid="{00000000-0005-0000-0000-00000D000000}"/>
    <cellStyle name="20% - Accent4 2 2" xfId="101" xr:uid="{00000000-0005-0000-0000-00000E000000}"/>
    <cellStyle name="20% - Accent4 3" xfId="80" xr:uid="{00000000-0005-0000-0000-00000F000000}"/>
    <cellStyle name="20% - Accent5" xfId="34" builtinId="46" customBuiltin="1"/>
    <cellStyle name="20% - Accent5 2" xfId="58" xr:uid="{00000000-0005-0000-0000-000011000000}"/>
    <cellStyle name="20% - Accent5 2 2" xfId="103" xr:uid="{00000000-0005-0000-0000-000012000000}"/>
    <cellStyle name="20% - Accent5 3" xfId="82" xr:uid="{00000000-0005-0000-0000-000013000000}"/>
    <cellStyle name="20% - Accent6" xfId="37" builtinId="50" customBuiltin="1"/>
    <cellStyle name="20% - Accent6 2" xfId="60" xr:uid="{00000000-0005-0000-0000-000015000000}"/>
    <cellStyle name="20% - Accent6 2 2" xfId="105" xr:uid="{00000000-0005-0000-0000-000016000000}"/>
    <cellStyle name="20% - Accent6 3" xfId="84" xr:uid="{00000000-0005-0000-0000-000017000000}"/>
    <cellStyle name="40% - Accent1" xfId="23" builtinId="31" customBuiltin="1"/>
    <cellStyle name="40% - Accent1 2" xfId="51" xr:uid="{00000000-0005-0000-0000-000019000000}"/>
    <cellStyle name="40% - Accent1 2 2" xfId="96" xr:uid="{00000000-0005-0000-0000-00001A000000}"/>
    <cellStyle name="40% - Accent1 3" xfId="75" xr:uid="{00000000-0005-0000-0000-00001B000000}"/>
    <cellStyle name="40% - Accent2" xfId="26" builtinId="35" customBuiltin="1"/>
    <cellStyle name="40% - Accent2 2" xfId="53" xr:uid="{00000000-0005-0000-0000-00001D000000}"/>
    <cellStyle name="40% - Accent2 2 2" xfId="98" xr:uid="{00000000-0005-0000-0000-00001E000000}"/>
    <cellStyle name="40% - Accent2 3" xfId="77" xr:uid="{00000000-0005-0000-0000-00001F000000}"/>
    <cellStyle name="40% - Accent3" xfId="29" builtinId="39" customBuiltin="1"/>
    <cellStyle name="40% - Accent3 2" xfId="55" xr:uid="{00000000-0005-0000-0000-000021000000}"/>
    <cellStyle name="40% - Accent3 2 2" xfId="100" xr:uid="{00000000-0005-0000-0000-000022000000}"/>
    <cellStyle name="40% - Accent3 3" xfId="79" xr:uid="{00000000-0005-0000-0000-000023000000}"/>
    <cellStyle name="40% - Accent4" xfId="32" builtinId="43" customBuiltin="1"/>
    <cellStyle name="40% - Accent4 2" xfId="57" xr:uid="{00000000-0005-0000-0000-000025000000}"/>
    <cellStyle name="40% - Accent4 2 2" xfId="102" xr:uid="{00000000-0005-0000-0000-000026000000}"/>
    <cellStyle name="40% - Accent4 3" xfId="81" xr:uid="{00000000-0005-0000-0000-000027000000}"/>
    <cellStyle name="40% - Accent5" xfId="35" builtinId="47" customBuiltin="1"/>
    <cellStyle name="40% - Accent5 2" xfId="59" xr:uid="{00000000-0005-0000-0000-000029000000}"/>
    <cellStyle name="40% - Accent5 2 2" xfId="104" xr:uid="{00000000-0005-0000-0000-00002A000000}"/>
    <cellStyle name="40% - Accent5 3" xfId="83" xr:uid="{00000000-0005-0000-0000-00002B000000}"/>
    <cellStyle name="40% - Accent6" xfId="38" builtinId="51" customBuiltin="1"/>
    <cellStyle name="40% - Accent6 2" xfId="61" xr:uid="{00000000-0005-0000-0000-00002D000000}"/>
    <cellStyle name="40% - Accent6 2 2" xfId="106" xr:uid="{00000000-0005-0000-0000-00002E000000}"/>
    <cellStyle name="40% - Accent6 3" xfId="85" xr:uid="{00000000-0005-0000-0000-00002F000000}"/>
    <cellStyle name="60% - Accent1 2" xfId="43" xr:uid="{00000000-0005-0000-0000-000030000000}"/>
    <cellStyle name="60% - Accent1 2 2" xfId="67" xr:uid="{00000000-0005-0000-0000-000031000000}"/>
    <cellStyle name="60% - Accent1 2 2 2" xfId="110" xr:uid="{00000000-0005-0000-0000-000032000000}"/>
    <cellStyle name="60% - Accent1 2 3" xfId="88" xr:uid="{00000000-0005-0000-0000-000033000000}"/>
    <cellStyle name="60% - Accent2 2" xfId="44" xr:uid="{00000000-0005-0000-0000-000034000000}"/>
    <cellStyle name="60% - Accent2 2 2" xfId="68" xr:uid="{00000000-0005-0000-0000-000035000000}"/>
    <cellStyle name="60% - Accent2 2 2 2" xfId="111" xr:uid="{00000000-0005-0000-0000-000036000000}"/>
    <cellStyle name="60% - Accent2 2 3" xfId="89" xr:uid="{00000000-0005-0000-0000-000037000000}"/>
    <cellStyle name="60% - Accent3 2" xfId="45" xr:uid="{00000000-0005-0000-0000-000038000000}"/>
    <cellStyle name="60% - Accent3 2 2" xfId="69" xr:uid="{00000000-0005-0000-0000-000039000000}"/>
    <cellStyle name="60% - Accent3 2 2 2" xfId="112" xr:uid="{00000000-0005-0000-0000-00003A000000}"/>
    <cellStyle name="60% - Accent3 2 3" xfId="90" xr:uid="{00000000-0005-0000-0000-00003B000000}"/>
    <cellStyle name="60% - Accent4 2" xfId="46" xr:uid="{00000000-0005-0000-0000-00003C000000}"/>
    <cellStyle name="60% - Accent4 2 2" xfId="70" xr:uid="{00000000-0005-0000-0000-00003D000000}"/>
    <cellStyle name="60% - Accent4 2 2 2" xfId="113" xr:uid="{00000000-0005-0000-0000-00003E000000}"/>
    <cellStyle name="60% - Accent4 2 3" xfId="91" xr:uid="{00000000-0005-0000-0000-00003F000000}"/>
    <cellStyle name="60% - Accent5 2" xfId="47" xr:uid="{00000000-0005-0000-0000-000040000000}"/>
    <cellStyle name="60% - Accent5 2 2" xfId="71" xr:uid="{00000000-0005-0000-0000-000041000000}"/>
    <cellStyle name="60% - Accent5 2 2 2" xfId="114" xr:uid="{00000000-0005-0000-0000-000042000000}"/>
    <cellStyle name="60% - Accent5 2 3" xfId="92" xr:uid="{00000000-0005-0000-0000-000043000000}"/>
    <cellStyle name="60% - Accent6 2" xfId="48" xr:uid="{00000000-0005-0000-0000-000044000000}"/>
    <cellStyle name="60% - Accent6 2 2" xfId="72" xr:uid="{00000000-0005-0000-0000-000045000000}"/>
    <cellStyle name="60% - Accent6 2 2 2" xfId="115" xr:uid="{00000000-0005-0000-0000-000046000000}"/>
    <cellStyle name="60% - Accent6 2 3" xfId="93" xr:uid="{00000000-0005-0000-0000-000047000000}"/>
    <cellStyle name="Accent1" xfId="21" builtinId="29" customBuiltin="1"/>
    <cellStyle name="Accent2" xfId="24" builtinId="33" customBuiltin="1"/>
    <cellStyle name="Accent3" xfId="27" builtinId="37" customBuiltin="1"/>
    <cellStyle name="Accent4" xfId="30" builtinId="41" customBuiltin="1"/>
    <cellStyle name="Accent5" xfId="33" builtinId="45" customBuiltin="1"/>
    <cellStyle name="Accent6" xfId="36" builtinId="49" customBuiltin="1"/>
    <cellStyle name="Berekening" xfId="15" builtinId="22" customBuiltin="1"/>
    <cellStyle name="Controlecel" xfId="17" builtinId="23" customBuiltin="1"/>
    <cellStyle name="Gekoppelde cel" xfId="16" builtinId="24" customBuiltin="1"/>
    <cellStyle name="Goed" xfId="11" builtinId="26" customBuiltin="1"/>
    <cellStyle name="Hyperlink" xfId="1" builtinId="8"/>
    <cellStyle name="Invoer" xfId="13" builtinId="20" customBuiltin="1"/>
    <cellStyle name="Kop 1" xfId="7" builtinId="16" customBuiltin="1"/>
    <cellStyle name="Kop 2" xfId="8" builtinId="17" customBuiltin="1"/>
    <cellStyle name="Kop 3" xfId="9" builtinId="18" customBuiltin="1"/>
    <cellStyle name="Kop 4" xfId="10" builtinId="19" customBuiltin="1"/>
    <cellStyle name="Neutraal 2" xfId="41" xr:uid="{00000000-0005-0000-0000-000058000000}"/>
    <cellStyle name="Notitie 2" xfId="42" xr:uid="{00000000-0005-0000-0000-000059000000}"/>
    <cellStyle name="Notitie 2 2" xfId="66" xr:uid="{00000000-0005-0000-0000-00005A000000}"/>
    <cellStyle name="Notitie 2 2 2" xfId="109" xr:uid="{00000000-0005-0000-0000-00005B000000}"/>
    <cellStyle name="Notitie 2 3" xfId="87" xr:uid="{00000000-0005-0000-0000-00005C000000}"/>
    <cellStyle name="Ongeldig" xfId="12" builtinId="27" customBuiltin="1"/>
    <cellStyle name="Standaard" xfId="0" builtinId="0"/>
    <cellStyle name="Standaard 2" xfId="2" xr:uid="{00000000-0005-0000-0000-00005F000000}"/>
    <cellStyle name="Standaard 3" xfId="3" xr:uid="{00000000-0005-0000-0000-000060000000}"/>
    <cellStyle name="Standaard 3 2" xfId="4" xr:uid="{00000000-0005-0000-0000-000061000000}"/>
    <cellStyle name="Standaard 4" xfId="5" xr:uid="{00000000-0005-0000-0000-000062000000}"/>
    <cellStyle name="Standaard 4 2" xfId="63" xr:uid="{00000000-0005-0000-0000-000063000000}"/>
    <cellStyle name="Standaard 5" xfId="6" xr:uid="{00000000-0005-0000-0000-000064000000}"/>
    <cellStyle name="Standaard 5 2" xfId="64" xr:uid="{00000000-0005-0000-0000-000065000000}"/>
    <cellStyle name="Standaard 5 2 2" xfId="107" xr:uid="{00000000-0005-0000-0000-000066000000}"/>
    <cellStyle name="Standaard 5 3" xfId="73" xr:uid="{00000000-0005-0000-0000-000067000000}"/>
    <cellStyle name="Standaard 6" xfId="39" xr:uid="{00000000-0005-0000-0000-000068000000}"/>
    <cellStyle name="Standaard 6 2" xfId="65" xr:uid="{00000000-0005-0000-0000-000069000000}"/>
    <cellStyle name="Standaard 6 2 2" xfId="108" xr:uid="{00000000-0005-0000-0000-00006A000000}"/>
    <cellStyle name="Standaard 6 3" xfId="86" xr:uid="{00000000-0005-0000-0000-00006B000000}"/>
    <cellStyle name="Standaard 7" xfId="62" xr:uid="{00000000-0005-0000-0000-00006C000000}"/>
    <cellStyle name="Standaard 8" xfId="49" xr:uid="{00000000-0005-0000-0000-00006D000000}"/>
    <cellStyle name="Standaard 8 2" xfId="94" xr:uid="{00000000-0005-0000-0000-00006E000000}"/>
    <cellStyle name="Standaard 9" xfId="116" xr:uid="{6D71C687-19BA-4519-A643-01F10A41D36C}"/>
    <cellStyle name="Titel 2" xfId="40" xr:uid="{00000000-0005-0000-0000-00006F000000}"/>
    <cellStyle name="Totaal" xfId="20" builtinId="25" customBuiltin="1"/>
    <cellStyle name="Uitvoer" xfId="14" builtinId="21" customBuiltin="1"/>
    <cellStyle name="Verklarende tekst" xfId="19" builtinId="53" customBuiltin="1"/>
    <cellStyle name="Waarschuwingstekst" xfId="18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91"/>
  <sheetViews>
    <sheetView tabSelected="1" topLeftCell="A32" zoomScaleNormal="100" workbookViewId="0">
      <selection sqref="A1:L62"/>
    </sheetView>
  </sheetViews>
  <sheetFormatPr defaultRowHeight="12.75" x14ac:dyDescent="0.2"/>
  <cols>
    <col min="1" max="1" width="8" customWidth="1"/>
    <col min="2" max="2" width="5.7109375" customWidth="1"/>
    <col min="3" max="3" width="25.7109375" customWidth="1"/>
    <col min="4" max="5" width="6" customWidth="1"/>
    <col min="6" max="6" width="5.7109375" customWidth="1"/>
    <col min="7" max="7" width="7.85546875" customWidth="1"/>
    <col min="8" max="8" width="5.7109375" customWidth="1"/>
    <col min="9" max="9" width="19.7109375" customWidth="1"/>
    <col min="10" max="11" width="5.5703125" customWidth="1"/>
    <col min="12" max="12" width="4.5703125" customWidth="1"/>
    <col min="13" max="13" width="15.28515625" customWidth="1"/>
    <col min="15" max="15" width="25" customWidth="1"/>
    <col min="16" max="16" width="14.7109375" customWidth="1"/>
    <col min="17" max="17" width="14" customWidth="1"/>
    <col min="18" max="18" width="16.7109375" customWidth="1"/>
  </cols>
  <sheetData>
    <row r="1" spans="1:19" ht="14.25" thickTop="1" thickBot="1" x14ac:dyDescent="0.25">
      <c r="A1" s="293" t="s">
        <v>187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5"/>
    </row>
    <row r="2" spans="1:19" ht="13.5" thickBot="1" x14ac:dyDescent="0.25">
      <c r="A2" s="218"/>
      <c r="B2" s="219"/>
      <c r="C2" s="220" t="s">
        <v>4</v>
      </c>
      <c r="D2" s="219"/>
      <c r="E2" s="219"/>
      <c r="F2" s="221"/>
      <c r="G2" s="222"/>
      <c r="H2" s="219"/>
      <c r="I2" s="220" t="s">
        <v>5</v>
      </c>
      <c r="J2" s="219"/>
      <c r="K2" s="219"/>
      <c r="L2" s="223"/>
    </row>
    <row r="3" spans="1:19" ht="13.5" thickBot="1" x14ac:dyDescent="0.25">
      <c r="A3" s="224" t="s">
        <v>1</v>
      </c>
      <c r="B3" s="225" t="s">
        <v>2</v>
      </c>
      <c r="C3" s="226" t="s">
        <v>3</v>
      </c>
      <c r="D3" s="225" t="s">
        <v>9</v>
      </c>
      <c r="E3" s="227"/>
      <c r="F3" s="228" t="s">
        <v>10</v>
      </c>
      <c r="G3" s="229" t="s">
        <v>1</v>
      </c>
      <c r="H3" s="225" t="s">
        <v>2</v>
      </c>
      <c r="I3" s="226" t="s">
        <v>3</v>
      </c>
      <c r="J3" s="225" t="s">
        <v>9</v>
      </c>
      <c r="K3" s="227"/>
      <c r="L3" s="230" t="s">
        <v>10</v>
      </c>
    </row>
    <row r="4" spans="1:19" x14ac:dyDescent="0.2">
      <c r="A4" s="231">
        <v>0.35416666666666669</v>
      </c>
      <c r="B4" s="232">
        <v>4600</v>
      </c>
      <c r="C4" s="233" t="s">
        <v>113</v>
      </c>
      <c r="D4" s="234">
        <v>1</v>
      </c>
      <c r="E4" s="234" t="s">
        <v>188</v>
      </c>
      <c r="F4" s="235" t="s">
        <v>46</v>
      </c>
      <c r="G4" s="236">
        <v>0.3576388888888889</v>
      </c>
      <c r="H4" s="232">
        <v>3494</v>
      </c>
      <c r="I4" s="232" t="s">
        <v>136</v>
      </c>
      <c r="J4" s="237">
        <v>2</v>
      </c>
      <c r="K4" s="234" t="s">
        <v>188</v>
      </c>
      <c r="L4" s="238" t="s">
        <v>55</v>
      </c>
    </row>
    <row r="5" spans="1:19" ht="12.75" customHeight="1" x14ac:dyDescent="0.2">
      <c r="A5" s="239">
        <f>A4+TIME(,9,0)</f>
        <v>0.36041666666666666</v>
      </c>
      <c r="B5" s="240">
        <v>4745</v>
      </c>
      <c r="C5" s="240" t="s">
        <v>114</v>
      </c>
      <c r="D5" s="234">
        <v>1</v>
      </c>
      <c r="E5" s="234" t="s">
        <v>188</v>
      </c>
      <c r="F5" s="235" t="s">
        <v>46</v>
      </c>
      <c r="G5" s="239">
        <f>G4+TIME(,9,0)</f>
        <v>0.36388888888888887</v>
      </c>
      <c r="H5" s="240">
        <v>1934</v>
      </c>
      <c r="I5" s="240" t="s">
        <v>137</v>
      </c>
      <c r="J5" s="241">
        <v>2</v>
      </c>
      <c r="K5" s="234" t="s">
        <v>188</v>
      </c>
      <c r="L5" s="242" t="s">
        <v>55</v>
      </c>
    </row>
    <row r="6" spans="1:19" x14ac:dyDescent="0.2">
      <c r="A6" s="239">
        <f t="shared" ref="A6:A14" si="0">A5+TIME(,9,0)</f>
        <v>0.36666666666666664</v>
      </c>
      <c r="B6" s="240">
        <v>5080</v>
      </c>
      <c r="C6" s="240" t="s">
        <v>116</v>
      </c>
      <c r="D6" s="234">
        <v>1</v>
      </c>
      <c r="E6" s="234" t="s">
        <v>188</v>
      </c>
      <c r="F6" s="235" t="s">
        <v>46</v>
      </c>
      <c r="G6" s="239">
        <f t="shared" ref="G6:G13" si="1">G5+TIME(,9,0)</f>
        <v>0.37013888888888885</v>
      </c>
      <c r="H6" s="240">
        <v>4536</v>
      </c>
      <c r="I6" s="240" t="s">
        <v>49</v>
      </c>
      <c r="J6" s="241">
        <v>2</v>
      </c>
      <c r="K6" s="234" t="s">
        <v>188</v>
      </c>
      <c r="L6" s="242" t="s">
        <v>55</v>
      </c>
    </row>
    <row r="7" spans="1:19" x14ac:dyDescent="0.2">
      <c r="A7" s="239">
        <f t="shared" si="0"/>
        <v>0.37291666666666662</v>
      </c>
      <c r="B7" s="240">
        <v>3745</v>
      </c>
      <c r="C7" s="233" t="s">
        <v>50</v>
      </c>
      <c r="D7" s="234">
        <v>1</v>
      </c>
      <c r="E7" s="234" t="s">
        <v>188</v>
      </c>
      <c r="F7" s="235" t="s">
        <v>46</v>
      </c>
      <c r="G7" s="239">
        <f t="shared" si="1"/>
        <v>0.37638888888888883</v>
      </c>
      <c r="H7" s="240">
        <v>4462</v>
      </c>
      <c r="I7" s="240" t="s">
        <v>54</v>
      </c>
      <c r="J7" s="241">
        <v>2</v>
      </c>
      <c r="K7" s="234" t="s">
        <v>188</v>
      </c>
      <c r="L7" s="242" t="s">
        <v>55</v>
      </c>
    </row>
    <row r="8" spans="1:19" x14ac:dyDescent="0.2">
      <c r="A8" s="239">
        <f t="shared" si="0"/>
        <v>0.3791666666666666</v>
      </c>
      <c r="B8" s="240">
        <v>5313</v>
      </c>
      <c r="C8" s="240" t="s">
        <v>118</v>
      </c>
      <c r="D8" s="234">
        <v>1</v>
      </c>
      <c r="E8" s="234" t="s">
        <v>188</v>
      </c>
      <c r="F8" s="235" t="s">
        <v>46</v>
      </c>
      <c r="G8" s="239">
        <f t="shared" si="1"/>
        <v>0.38263888888888881</v>
      </c>
      <c r="H8" s="240">
        <v>4529</v>
      </c>
      <c r="I8" s="240" t="s">
        <v>132</v>
      </c>
      <c r="J8" s="241">
        <v>2</v>
      </c>
      <c r="K8" s="234" t="s">
        <v>188</v>
      </c>
      <c r="L8" s="242" t="s">
        <v>55</v>
      </c>
    </row>
    <row r="9" spans="1:19" x14ac:dyDescent="0.2">
      <c r="A9" s="239">
        <f t="shared" si="0"/>
        <v>0.38541666666666657</v>
      </c>
      <c r="B9" s="240">
        <v>3415</v>
      </c>
      <c r="C9" s="240" t="s">
        <v>117</v>
      </c>
      <c r="D9" s="234">
        <v>1</v>
      </c>
      <c r="E9" s="234" t="s">
        <v>188</v>
      </c>
      <c r="F9" s="235" t="s">
        <v>46</v>
      </c>
      <c r="G9" s="239">
        <f t="shared" si="1"/>
        <v>0.38888888888888878</v>
      </c>
      <c r="H9" s="240">
        <v>1818</v>
      </c>
      <c r="I9" s="240" t="s">
        <v>133</v>
      </c>
      <c r="J9" s="241">
        <v>2</v>
      </c>
      <c r="K9" s="234" t="s">
        <v>188</v>
      </c>
      <c r="L9" s="242" t="s">
        <v>55</v>
      </c>
    </row>
    <row r="10" spans="1:19" x14ac:dyDescent="0.2">
      <c r="A10" s="239">
        <f t="shared" si="0"/>
        <v>0.39166666666666655</v>
      </c>
      <c r="B10" s="240">
        <v>3133</v>
      </c>
      <c r="C10" s="240" t="s">
        <v>119</v>
      </c>
      <c r="D10" s="234">
        <v>1</v>
      </c>
      <c r="E10" s="234" t="s">
        <v>188</v>
      </c>
      <c r="F10" s="235" t="s">
        <v>46</v>
      </c>
      <c r="G10" s="239">
        <f t="shared" si="1"/>
        <v>0.39513888888888876</v>
      </c>
      <c r="H10" s="240">
        <v>4560</v>
      </c>
      <c r="I10" s="240" t="s">
        <v>134</v>
      </c>
      <c r="J10" s="241">
        <v>2</v>
      </c>
      <c r="K10" s="234" t="s">
        <v>188</v>
      </c>
      <c r="L10" s="242" t="s">
        <v>55</v>
      </c>
    </row>
    <row r="11" spans="1:19" x14ac:dyDescent="0.2">
      <c r="A11" s="239">
        <f t="shared" si="0"/>
        <v>0.39791666666666653</v>
      </c>
      <c r="B11" s="240">
        <v>4218</v>
      </c>
      <c r="C11" s="240" t="s">
        <v>120</v>
      </c>
      <c r="D11" s="234">
        <v>17</v>
      </c>
      <c r="E11" s="234" t="s">
        <v>188</v>
      </c>
      <c r="F11" s="235" t="s">
        <v>46</v>
      </c>
      <c r="G11" s="239">
        <f t="shared" si="1"/>
        <v>0.40138888888888874</v>
      </c>
      <c r="H11" s="240">
        <v>3959</v>
      </c>
      <c r="I11" s="240" t="s">
        <v>135</v>
      </c>
      <c r="J11" s="241">
        <v>17</v>
      </c>
      <c r="K11" s="234" t="s">
        <v>188</v>
      </c>
      <c r="L11" s="242" t="s">
        <v>55</v>
      </c>
      <c r="P11" s="80"/>
      <c r="Q11" s="25"/>
      <c r="R11" s="25"/>
      <c r="S11" s="23"/>
    </row>
    <row r="12" spans="1:19" x14ac:dyDescent="0.2">
      <c r="A12" s="239">
        <f t="shared" si="0"/>
        <v>0.40416666666666651</v>
      </c>
      <c r="B12" s="240">
        <v>3939</v>
      </c>
      <c r="C12" s="240" t="s">
        <v>121</v>
      </c>
      <c r="D12" s="243">
        <v>1</v>
      </c>
      <c r="E12" s="234" t="s">
        <v>188</v>
      </c>
      <c r="F12" s="235" t="s">
        <v>46</v>
      </c>
      <c r="G12" s="239">
        <f t="shared" si="1"/>
        <v>0.40763888888888872</v>
      </c>
      <c r="H12" s="240">
        <v>4427</v>
      </c>
      <c r="I12" s="240" t="s">
        <v>157</v>
      </c>
      <c r="J12" s="241">
        <v>2</v>
      </c>
      <c r="K12" s="234" t="s">
        <v>189</v>
      </c>
      <c r="L12" s="242" t="s">
        <v>61</v>
      </c>
      <c r="P12" s="81"/>
      <c r="Q12" s="23"/>
      <c r="R12" s="25"/>
      <c r="S12" s="23"/>
    </row>
    <row r="13" spans="1:19" ht="13.5" thickBot="1" x14ac:dyDescent="0.25">
      <c r="A13" s="239">
        <f t="shared" si="0"/>
        <v>0.41041666666666649</v>
      </c>
      <c r="B13" s="240">
        <v>4166</v>
      </c>
      <c r="C13" s="240" t="s">
        <v>48</v>
      </c>
      <c r="D13" s="241">
        <v>1</v>
      </c>
      <c r="E13" s="234" t="s">
        <v>188</v>
      </c>
      <c r="F13" s="235" t="s">
        <v>46</v>
      </c>
      <c r="G13" s="239">
        <f t="shared" si="1"/>
        <v>0.4138888888888887</v>
      </c>
      <c r="H13" s="244">
        <v>3459</v>
      </c>
      <c r="I13" s="244" t="s">
        <v>151</v>
      </c>
      <c r="J13" s="245">
        <v>10</v>
      </c>
      <c r="K13" s="241" t="s">
        <v>193</v>
      </c>
      <c r="L13" s="242" t="s">
        <v>55</v>
      </c>
    </row>
    <row r="14" spans="1:19" ht="13.5" thickBot="1" x14ac:dyDescent="0.25">
      <c r="A14" s="239">
        <f t="shared" si="0"/>
        <v>0.41666666666666646</v>
      </c>
      <c r="B14" s="244">
        <v>4751</v>
      </c>
      <c r="C14" s="246" t="s">
        <v>122</v>
      </c>
      <c r="D14" s="241">
        <v>1</v>
      </c>
      <c r="E14" s="234" t="s">
        <v>188</v>
      </c>
      <c r="F14" s="235" t="s">
        <v>46</v>
      </c>
      <c r="G14" s="247"/>
      <c r="H14" s="248"/>
      <c r="I14" s="249" t="s">
        <v>51</v>
      </c>
      <c r="J14" s="250"/>
      <c r="K14" s="251"/>
      <c r="L14" s="252"/>
    </row>
    <row r="15" spans="1:19" ht="13.5" thickBot="1" x14ac:dyDescent="0.25">
      <c r="A15" s="247"/>
      <c r="B15" s="248"/>
      <c r="C15" s="249" t="s">
        <v>51</v>
      </c>
      <c r="D15" s="250"/>
      <c r="E15" s="251"/>
      <c r="F15" s="252"/>
      <c r="G15" s="239">
        <f>G13+TIME(,19,0)</f>
        <v>0.42708333333333315</v>
      </c>
      <c r="H15" s="253">
        <v>1743</v>
      </c>
      <c r="I15" s="253" t="s">
        <v>169</v>
      </c>
      <c r="J15" s="237">
        <v>4</v>
      </c>
      <c r="K15" s="241" t="s">
        <v>189</v>
      </c>
      <c r="L15" s="238" t="s">
        <v>55</v>
      </c>
    </row>
    <row r="16" spans="1:19" x14ac:dyDescent="0.2">
      <c r="A16" s="239">
        <f>A14+TIME(,19,0)</f>
        <v>0.42986111111111092</v>
      </c>
      <c r="B16" s="254">
        <v>1909</v>
      </c>
      <c r="C16" s="246" t="s">
        <v>123</v>
      </c>
      <c r="D16" s="255">
        <v>1</v>
      </c>
      <c r="E16" s="234" t="s">
        <v>188</v>
      </c>
      <c r="F16" s="242" t="s">
        <v>46</v>
      </c>
      <c r="G16" s="239">
        <f t="shared" ref="G16:G34" si="2">G15+TIME(,9,0)</f>
        <v>0.43333333333333313</v>
      </c>
      <c r="H16" s="256">
        <v>1594</v>
      </c>
      <c r="I16" s="256" t="s">
        <v>170</v>
      </c>
      <c r="J16" s="241">
        <v>4</v>
      </c>
      <c r="K16" s="241" t="s">
        <v>189</v>
      </c>
      <c r="L16" s="242" t="s">
        <v>55</v>
      </c>
    </row>
    <row r="17" spans="1:18" x14ac:dyDescent="0.2">
      <c r="A17" s="231">
        <f>A16+TIME(,9,0)</f>
        <v>0.43611111111111089</v>
      </c>
      <c r="B17" s="240">
        <v>4786</v>
      </c>
      <c r="C17" s="240" t="s">
        <v>124</v>
      </c>
      <c r="D17" s="241">
        <v>1</v>
      </c>
      <c r="E17" s="234" t="s">
        <v>188</v>
      </c>
      <c r="F17" s="242" t="s">
        <v>46</v>
      </c>
      <c r="G17" s="239">
        <f t="shared" si="2"/>
        <v>0.4395833333333331</v>
      </c>
      <c r="H17" s="256">
        <v>3995</v>
      </c>
      <c r="I17" s="256" t="s">
        <v>166</v>
      </c>
      <c r="J17" s="241">
        <v>4</v>
      </c>
      <c r="K17" s="241" t="s">
        <v>189</v>
      </c>
      <c r="L17" s="242" t="s">
        <v>55</v>
      </c>
      <c r="N17" s="80"/>
      <c r="O17" s="80"/>
      <c r="P17" s="25"/>
    </row>
    <row r="18" spans="1:18" x14ac:dyDescent="0.2">
      <c r="A18" s="231">
        <f t="shared" ref="A18:A23" si="3">A17+TIME(,9,0)</f>
        <v>0.44236111111111087</v>
      </c>
      <c r="B18" s="240">
        <v>3882</v>
      </c>
      <c r="C18" s="240" t="s">
        <v>125</v>
      </c>
      <c r="D18" s="241">
        <v>1</v>
      </c>
      <c r="E18" s="234" t="s">
        <v>188</v>
      </c>
      <c r="F18" s="242" t="s">
        <v>46</v>
      </c>
      <c r="G18" s="239">
        <f t="shared" si="2"/>
        <v>0.44583333333333308</v>
      </c>
      <c r="H18" s="240">
        <v>3107</v>
      </c>
      <c r="I18" s="240" t="s">
        <v>167</v>
      </c>
      <c r="J18" s="241">
        <v>4</v>
      </c>
      <c r="K18" s="241" t="s">
        <v>189</v>
      </c>
      <c r="L18" s="242" t="s">
        <v>55</v>
      </c>
      <c r="N18" s="14"/>
      <c r="O18" s="213"/>
    </row>
    <row r="19" spans="1:18" ht="12.75" customHeight="1" x14ac:dyDescent="0.2">
      <c r="A19" s="231">
        <f t="shared" si="3"/>
        <v>0.44861111111111085</v>
      </c>
      <c r="B19" s="240">
        <v>4592</v>
      </c>
      <c r="C19" s="240" t="s">
        <v>115</v>
      </c>
      <c r="D19" s="241">
        <v>1</v>
      </c>
      <c r="E19" s="234" t="s">
        <v>188</v>
      </c>
      <c r="F19" s="242" t="s">
        <v>46</v>
      </c>
      <c r="G19" s="239">
        <f t="shared" si="2"/>
        <v>0.45208333333333306</v>
      </c>
      <c r="H19" s="240">
        <v>3454</v>
      </c>
      <c r="I19" s="240" t="s">
        <v>168</v>
      </c>
      <c r="J19" s="241">
        <v>4</v>
      </c>
      <c r="K19" s="241" t="s">
        <v>189</v>
      </c>
      <c r="L19" s="242" t="s">
        <v>55</v>
      </c>
    </row>
    <row r="20" spans="1:18" x14ac:dyDescent="0.2">
      <c r="A20" s="231">
        <f t="shared" si="3"/>
        <v>0.45486111111111083</v>
      </c>
      <c r="B20" s="256">
        <v>4933</v>
      </c>
      <c r="C20" s="256" t="s">
        <v>131</v>
      </c>
      <c r="D20" s="241">
        <v>1</v>
      </c>
      <c r="E20" s="234" t="s">
        <v>188</v>
      </c>
      <c r="F20" s="242" t="s">
        <v>46</v>
      </c>
      <c r="G20" s="239">
        <f t="shared" si="2"/>
        <v>0.45833333333333304</v>
      </c>
      <c r="H20" s="240">
        <v>944</v>
      </c>
      <c r="I20" s="240" t="s">
        <v>60</v>
      </c>
      <c r="J20" s="241">
        <v>4</v>
      </c>
      <c r="K20" s="241" t="s">
        <v>189</v>
      </c>
      <c r="L20" s="242" t="s">
        <v>55</v>
      </c>
      <c r="M20" s="65"/>
      <c r="N20" s="4"/>
    </row>
    <row r="21" spans="1:18" x14ac:dyDescent="0.2">
      <c r="A21" s="231">
        <f t="shared" si="3"/>
        <v>0.46111111111111081</v>
      </c>
      <c r="B21" s="256">
        <v>3714</v>
      </c>
      <c r="C21" s="256" t="s">
        <v>158</v>
      </c>
      <c r="D21" s="241">
        <v>5</v>
      </c>
      <c r="E21" s="234" t="s">
        <v>161</v>
      </c>
      <c r="F21" s="242" t="s">
        <v>46</v>
      </c>
      <c r="G21" s="239">
        <f t="shared" si="2"/>
        <v>0.46458333333333302</v>
      </c>
      <c r="H21" s="256">
        <v>2042</v>
      </c>
      <c r="I21" s="256" t="s">
        <v>75</v>
      </c>
      <c r="J21" s="241">
        <v>4</v>
      </c>
      <c r="K21" s="241" t="s">
        <v>189</v>
      </c>
      <c r="L21" s="242" t="s">
        <v>55</v>
      </c>
      <c r="M21" s="66"/>
      <c r="N21" s="3"/>
    </row>
    <row r="22" spans="1:18" x14ac:dyDescent="0.2">
      <c r="A22" s="231">
        <f t="shared" si="3"/>
        <v>0.46736111111111078</v>
      </c>
      <c r="B22" s="256">
        <v>3232</v>
      </c>
      <c r="C22" s="256" t="s">
        <v>66</v>
      </c>
      <c r="D22" s="257">
        <v>5</v>
      </c>
      <c r="E22" s="234" t="s">
        <v>161</v>
      </c>
      <c r="F22" s="242" t="s">
        <v>46</v>
      </c>
      <c r="G22" s="239">
        <f t="shared" si="2"/>
        <v>0.47083333333333299</v>
      </c>
      <c r="H22" s="240">
        <v>3284</v>
      </c>
      <c r="I22" s="240" t="s">
        <v>171</v>
      </c>
      <c r="J22" s="241">
        <v>4</v>
      </c>
      <c r="K22" s="241" t="s">
        <v>189</v>
      </c>
      <c r="L22" s="242" t="s">
        <v>61</v>
      </c>
      <c r="M22" s="66"/>
      <c r="N22" s="3"/>
    </row>
    <row r="23" spans="1:18" ht="13.5" thickBot="1" x14ac:dyDescent="0.25">
      <c r="A23" s="231">
        <f t="shared" si="3"/>
        <v>0.47361111111111076</v>
      </c>
      <c r="B23" s="256">
        <v>714</v>
      </c>
      <c r="C23" s="256" t="s">
        <v>159</v>
      </c>
      <c r="D23" s="241">
        <v>6</v>
      </c>
      <c r="E23" s="234" t="s">
        <v>161</v>
      </c>
      <c r="F23" s="242" t="s">
        <v>55</v>
      </c>
      <c r="G23" s="239">
        <f t="shared" si="2"/>
        <v>0.47708333333333297</v>
      </c>
      <c r="H23" s="256">
        <v>3186</v>
      </c>
      <c r="I23" s="256" t="s">
        <v>172</v>
      </c>
      <c r="J23" s="241">
        <v>4</v>
      </c>
      <c r="K23" s="241" t="s">
        <v>189</v>
      </c>
      <c r="L23" s="242" t="s">
        <v>61</v>
      </c>
      <c r="M23" s="65"/>
      <c r="N23" s="3"/>
    </row>
    <row r="24" spans="1:18" ht="13.5" thickBot="1" x14ac:dyDescent="0.25">
      <c r="A24" s="247"/>
      <c r="B24" s="248"/>
      <c r="C24" s="249" t="s">
        <v>24</v>
      </c>
      <c r="D24" s="250"/>
      <c r="E24" s="251"/>
      <c r="F24" s="252"/>
      <c r="G24" s="239">
        <f t="shared" si="2"/>
        <v>0.48333333333333295</v>
      </c>
      <c r="H24" s="244">
        <v>1871</v>
      </c>
      <c r="I24" s="244" t="s">
        <v>173</v>
      </c>
      <c r="J24" s="245">
        <v>4</v>
      </c>
      <c r="K24" s="241" t="s">
        <v>189</v>
      </c>
      <c r="L24" s="258" t="s">
        <v>61</v>
      </c>
      <c r="M24" s="65"/>
      <c r="N24" s="3"/>
    </row>
    <row r="25" spans="1:18" ht="12.75" customHeight="1" thickBot="1" x14ac:dyDescent="0.25">
      <c r="A25" s="231">
        <f>A23+TIME(,39,0)</f>
        <v>0.50069444444444411</v>
      </c>
      <c r="B25" s="232">
        <v>4962</v>
      </c>
      <c r="C25" s="232" t="s">
        <v>56</v>
      </c>
      <c r="D25" s="259">
        <v>9</v>
      </c>
      <c r="E25" s="260" t="s">
        <v>193</v>
      </c>
      <c r="F25" s="261" t="s">
        <v>46</v>
      </c>
      <c r="G25" s="247"/>
      <c r="H25" s="248"/>
      <c r="I25" s="249" t="s">
        <v>24</v>
      </c>
      <c r="J25" s="250"/>
      <c r="K25" s="251"/>
      <c r="L25" s="252"/>
      <c r="M25" s="65"/>
      <c r="N25" s="3"/>
    </row>
    <row r="26" spans="1:18" ht="12.75" customHeight="1" x14ac:dyDescent="0.2">
      <c r="A26" s="231">
        <f>A25+TIME(,9,0)</f>
        <v>0.50694444444444409</v>
      </c>
      <c r="B26" s="240">
        <v>74</v>
      </c>
      <c r="C26" s="240" t="s">
        <v>47</v>
      </c>
      <c r="D26" s="241">
        <v>9</v>
      </c>
      <c r="E26" s="241" t="s">
        <v>193</v>
      </c>
      <c r="F26" s="262" t="s">
        <v>46</v>
      </c>
      <c r="G26" s="239">
        <f>G24+TIME(,39,0)</f>
        <v>0.5104166666666663</v>
      </c>
      <c r="H26" s="253">
        <v>3626</v>
      </c>
      <c r="I26" s="232" t="s">
        <v>156</v>
      </c>
      <c r="J26" s="237">
        <v>10</v>
      </c>
      <c r="K26" s="241" t="s">
        <v>193</v>
      </c>
      <c r="L26" s="238" t="s">
        <v>61</v>
      </c>
      <c r="M26" s="67"/>
      <c r="N26" s="4"/>
    </row>
    <row r="27" spans="1:18" x14ac:dyDescent="0.2">
      <c r="A27" s="231">
        <f t="shared" ref="A27:A34" si="4">A26+TIME(,9,0)</f>
        <v>0.51319444444444406</v>
      </c>
      <c r="B27" s="240">
        <v>4521</v>
      </c>
      <c r="C27" s="240" t="s">
        <v>138</v>
      </c>
      <c r="D27" s="241">
        <v>9</v>
      </c>
      <c r="E27" s="241" t="s">
        <v>193</v>
      </c>
      <c r="F27" s="262" t="s">
        <v>46</v>
      </c>
      <c r="G27" s="239">
        <f t="shared" si="2"/>
        <v>0.51666666666666627</v>
      </c>
      <c r="H27" s="240">
        <v>3845</v>
      </c>
      <c r="I27" s="240" t="s">
        <v>62</v>
      </c>
      <c r="J27" s="241">
        <v>10</v>
      </c>
      <c r="K27" s="241" t="s">
        <v>193</v>
      </c>
      <c r="L27" s="242" t="s">
        <v>61</v>
      </c>
      <c r="M27" s="67"/>
      <c r="N27" s="4"/>
    </row>
    <row r="28" spans="1:18" x14ac:dyDescent="0.2">
      <c r="A28" s="231">
        <f t="shared" si="4"/>
        <v>0.51944444444444404</v>
      </c>
      <c r="B28" s="240">
        <v>3954</v>
      </c>
      <c r="C28" s="240" t="s">
        <v>183</v>
      </c>
      <c r="D28" s="241">
        <v>17</v>
      </c>
      <c r="E28" s="241" t="s">
        <v>191</v>
      </c>
      <c r="F28" s="242" t="s">
        <v>61</v>
      </c>
      <c r="G28" s="239">
        <f t="shared" si="2"/>
        <v>0.52291666666666625</v>
      </c>
      <c r="H28" s="256">
        <v>2125</v>
      </c>
      <c r="I28" s="256" t="s">
        <v>112</v>
      </c>
      <c r="J28" s="241">
        <v>14</v>
      </c>
      <c r="K28" s="241" t="s">
        <v>192</v>
      </c>
      <c r="L28" s="242" t="s">
        <v>61</v>
      </c>
      <c r="M28" s="67"/>
      <c r="N28" s="4"/>
    </row>
    <row r="29" spans="1:18" x14ac:dyDescent="0.2">
      <c r="A29" s="231">
        <f t="shared" si="4"/>
        <v>0.52569444444444402</v>
      </c>
      <c r="B29" s="240"/>
      <c r="C29" s="240" t="s">
        <v>199</v>
      </c>
      <c r="D29" s="241">
        <v>17</v>
      </c>
      <c r="E29" s="241" t="s">
        <v>191</v>
      </c>
      <c r="F29" s="242" t="s">
        <v>61</v>
      </c>
      <c r="G29" s="239">
        <f t="shared" si="2"/>
        <v>0.52916666666666623</v>
      </c>
      <c r="H29" s="240">
        <v>1372</v>
      </c>
      <c r="I29" s="240" t="s">
        <v>186</v>
      </c>
      <c r="J29" s="241">
        <v>14</v>
      </c>
      <c r="K29" s="241" t="s">
        <v>192</v>
      </c>
      <c r="L29" s="242" t="s">
        <v>55</v>
      </c>
      <c r="M29" s="68"/>
      <c r="N29" s="4"/>
    </row>
    <row r="30" spans="1:18" ht="13.5" thickBot="1" x14ac:dyDescent="0.25">
      <c r="A30" s="231">
        <f t="shared" si="4"/>
        <v>0.531944444444444</v>
      </c>
      <c r="B30" s="240">
        <v>3402</v>
      </c>
      <c r="C30" s="240" t="s">
        <v>144</v>
      </c>
      <c r="D30" s="241">
        <v>9</v>
      </c>
      <c r="E30" s="241" t="s">
        <v>193</v>
      </c>
      <c r="F30" s="242" t="s">
        <v>46</v>
      </c>
      <c r="G30" s="239">
        <f t="shared" si="2"/>
        <v>0.53541666666666621</v>
      </c>
      <c r="H30" s="240">
        <v>4212</v>
      </c>
      <c r="I30" s="240" t="s">
        <v>76</v>
      </c>
      <c r="J30" s="241">
        <v>14</v>
      </c>
      <c r="K30" s="241" t="s">
        <v>192</v>
      </c>
      <c r="L30" s="242" t="s">
        <v>55</v>
      </c>
      <c r="M30" s="69"/>
      <c r="N30" s="4"/>
    </row>
    <row r="31" spans="1:18" ht="13.5" thickTop="1" x14ac:dyDescent="0.2">
      <c r="A31" s="231">
        <f t="shared" si="4"/>
        <v>0.53819444444444398</v>
      </c>
      <c r="B31" s="240">
        <v>4572</v>
      </c>
      <c r="C31" s="240" t="s">
        <v>145</v>
      </c>
      <c r="D31" s="241">
        <v>9</v>
      </c>
      <c r="E31" s="241" t="s">
        <v>193</v>
      </c>
      <c r="F31" s="242" t="s">
        <v>46</v>
      </c>
      <c r="G31" s="239">
        <f t="shared" si="2"/>
        <v>0.54166666666666619</v>
      </c>
      <c r="H31" s="240">
        <v>1811</v>
      </c>
      <c r="I31" s="240" t="s">
        <v>149</v>
      </c>
      <c r="J31" s="241">
        <v>10</v>
      </c>
      <c r="K31" s="241" t="s">
        <v>193</v>
      </c>
      <c r="L31" s="242" t="s">
        <v>55</v>
      </c>
      <c r="M31" s="23"/>
      <c r="N31" s="82" t="s">
        <v>15</v>
      </c>
      <c r="O31" s="83" t="s">
        <v>27</v>
      </c>
      <c r="P31" s="83" t="s">
        <v>12</v>
      </c>
      <c r="Q31" s="84" t="s">
        <v>34</v>
      </c>
      <c r="R31" s="215"/>
    </row>
    <row r="32" spans="1:18" x14ac:dyDescent="0.2">
      <c r="A32" s="231">
        <f t="shared" si="4"/>
        <v>0.54444444444444395</v>
      </c>
      <c r="B32" s="240">
        <v>4789</v>
      </c>
      <c r="C32" s="240" t="s">
        <v>146</v>
      </c>
      <c r="D32" s="241">
        <v>9</v>
      </c>
      <c r="E32" s="241" t="s">
        <v>193</v>
      </c>
      <c r="F32" s="242" t="s">
        <v>46</v>
      </c>
      <c r="G32" s="239">
        <f t="shared" si="2"/>
        <v>0.54791666666666616</v>
      </c>
      <c r="H32" s="240">
        <v>2175</v>
      </c>
      <c r="I32" s="240" t="s">
        <v>150</v>
      </c>
      <c r="J32" s="241">
        <v>10</v>
      </c>
      <c r="K32" s="241" t="s">
        <v>193</v>
      </c>
      <c r="L32" s="242" t="s">
        <v>55</v>
      </c>
      <c r="N32" s="85" t="s">
        <v>16</v>
      </c>
      <c r="O32" s="86" t="s">
        <v>194</v>
      </c>
      <c r="P32" s="86" t="s">
        <v>13</v>
      </c>
      <c r="Q32" s="87" t="s">
        <v>196</v>
      </c>
      <c r="R32" s="88"/>
    </row>
    <row r="33" spans="1:20" x14ac:dyDescent="0.2">
      <c r="A33" s="231">
        <f t="shared" si="4"/>
        <v>0.55069444444444393</v>
      </c>
      <c r="B33" s="240">
        <v>943</v>
      </c>
      <c r="C33" s="240" t="s">
        <v>139</v>
      </c>
      <c r="D33" s="241">
        <v>9</v>
      </c>
      <c r="E33" s="241" t="s">
        <v>193</v>
      </c>
      <c r="F33" s="242" t="s">
        <v>46</v>
      </c>
      <c r="G33" s="239">
        <f t="shared" si="2"/>
        <v>0.55416666666666614</v>
      </c>
      <c r="H33" s="240">
        <v>1987</v>
      </c>
      <c r="I33" s="240" t="s">
        <v>152</v>
      </c>
      <c r="J33" s="241">
        <v>10</v>
      </c>
      <c r="K33" s="241" t="s">
        <v>193</v>
      </c>
      <c r="L33" s="242" t="s">
        <v>55</v>
      </c>
      <c r="M33" s="24"/>
      <c r="N33" s="85" t="s">
        <v>17</v>
      </c>
      <c r="O33" s="86" t="s">
        <v>31</v>
      </c>
      <c r="P33" s="86" t="s">
        <v>25</v>
      </c>
      <c r="Q33" s="87" t="s">
        <v>197</v>
      </c>
      <c r="R33" s="89"/>
    </row>
    <row r="34" spans="1:20" ht="13.5" thickBot="1" x14ac:dyDescent="0.25">
      <c r="A34" s="231">
        <f t="shared" si="4"/>
        <v>0.55694444444444391</v>
      </c>
      <c r="B34" s="244">
        <v>5192</v>
      </c>
      <c r="C34" s="244" t="s">
        <v>58</v>
      </c>
      <c r="D34" s="245">
        <v>9</v>
      </c>
      <c r="E34" s="245" t="s">
        <v>193</v>
      </c>
      <c r="F34" s="258" t="s">
        <v>46</v>
      </c>
      <c r="G34" s="239">
        <f t="shared" si="2"/>
        <v>0.56041666666666612</v>
      </c>
      <c r="H34" s="244">
        <v>555</v>
      </c>
      <c r="I34" s="263" t="s">
        <v>65</v>
      </c>
      <c r="J34" s="241">
        <v>10</v>
      </c>
      <c r="K34" s="241" t="s">
        <v>193</v>
      </c>
      <c r="L34" s="242" t="s">
        <v>55</v>
      </c>
      <c r="M34" s="23"/>
      <c r="N34" s="85" t="s">
        <v>18</v>
      </c>
      <c r="O34" s="86" t="s">
        <v>32</v>
      </c>
      <c r="P34" s="86" t="s">
        <v>26</v>
      </c>
      <c r="Q34" s="87" t="s">
        <v>106</v>
      </c>
      <c r="R34" s="89"/>
    </row>
    <row r="35" spans="1:20" ht="13.5" thickBot="1" x14ac:dyDescent="0.25">
      <c r="A35" s="247"/>
      <c r="B35" s="248"/>
      <c r="C35" s="249" t="s">
        <v>51</v>
      </c>
      <c r="D35" s="250"/>
      <c r="E35" s="251"/>
      <c r="F35" s="252"/>
      <c r="G35" s="247"/>
      <c r="H35" s="248"/>
      <c r="I35" s="264" t="s">
        <v>51</v>
      </c>
      <c r="J35" s="251"/>
      <c r="K35" s="251"/>
      <c r="L35" s="252"/>
      <c r="M35" s="23"/>
      <c r="N35" s="85" t="s">
        <v>19</v>
      </c>
      <c r="O35" s="86" t="s">
        <v>88</v>
      </c>
      <c r="P35" s="86" t="s">
        <v>89</v>
      </c>
      <c r="Q35" s="87" t="s">
        <v>90</v>
      </c>
      <c r="R35" s="89"/>
    </row>
    <row r="36" spans="1:20" x14ac:dyDescent="0.2">
      <c r="A36" s="231">
        <f>A34+TIME(,39,0)</f>
        <v>0.58402777777777726</v>
      </c>
      <c r="B36" s="232">
        <v>3180</v>
      </c>
      <c r="C36" s="232" t="s">
        <v>140</v>
      </c>
      <c r="D36" s="265">
        <v>9</v>
      </c>
      <c r="E36" s="234" t="s">
        <v>193</v>
      </c>
      <c r="F36" s="266" t="s">
        <v>46</v>
      </c>
      <c r="G36" s="231">
        <f>G34+TIME(,19,0)</f>
        <v>0.57361111111111052</v>
      </c>
      <c r="H36" s="232">
        <v>4435</v>
      </c>
      <c r="I36" s="232" t="s">
        <v>59</v>
      </c>
      <c r="J36" s="237">
        <v>10</v>
      </c>
      <c r="K36" s="241" t="s">
        <v>193</v>
      </c>
      <c r="L36" s="238" t="s">
        <v>55</v>
      </c>
      <c r="M36" s="23"/>
      <c r="N36" s="85" t="s">
        <v>20</v>
      </c>
      <c r="O36" s="86" t="s">
        <v>91</v>
      </c>
      <c r="P36" s="86" t="s">
        <v>108</v>
      </c>
      <c r="Q36" s="91" t="s">
        <v>198</v>
      </c>
      <c r="R36" s="216"/>
    </row>
    <row r="37" spans="1:20" x14ac:dyDescent="0.2">
      <c r="A37" s="239">
        <f>A36+TIME(,9,0)</f>
        <v>0.59027777777777724</v>
      </c>
      <c r="B37" s="256">
        <v>1616</v>
      </c>
      <c r="C37" s="256" t="s">
        <v>141</v>
      </c>
      <c r="D37" s="257">
        <v>9</v>
      </c>
      <c r="E37" s="234" t="s">
        <v>193</v>
      </c>
      <c r="F37" s="267" t="s">
        <v>46</v>
      </c>
      <c r="G37" s="239">
        <f>G36+TIME(,9,0)</f>
        <v>0.57986111111111049</v>
      </c>
      <c r="H37" s="256">
        <v>4791</v>
      </c>
      <c r="I37" s="256" t="s">
        <v>155</v>
      </c>
      <c r="J37" s="241">
        <v>10</v>
      </c>
      <c r="K37" s="241" t="s">
        <v>193</v>
      </c>
      <c r="L37" s="242" t="s">
        <v>55</v>
      </c>
      <c r="M37" s="23"/>
      <c r="N37" s="85" t="s">
        <v>22</v>
      </c>
      <c r="O37" s="86" t="s">
        <v>28</v>
      </c>
      <c r="P37" s="214" t="s">
        <v>109</v>
      </c>
      <c r="Q37" s="91" t="s">
        <v>35</v>
      </c>
      <c r="R37" s="216"/>
    </row>
    <row r="38" spans="1:20" x14ac:dyDescent="0.2">
      <c r="A38" s="239">
        <f t="shared" ref="A38:A44" si="5">A37+TIME(,9,0)</f>
        <v>0.59652777777777721</v>
      </c>
      <c r="B38" s="240">
        <v>4820</v>
      </c>
      <c r="C38" s="240" t="s">
        <v>143</v>
      </c>
      <c r="D38" s="241">
        <v>9</v>
      </c>
      <c r="E38" s="234" t="s">
        <v>193</v>
      </c>
      <c r="F38" s="267" t="s">
        <v>46</v>
      </c>
      <c r="G38" s="239">
        <f t="shared" ref="G38:G41" si="6">G37+TIME(,9,0)</f>
        <v>0.58611111111111047</v>
      </c>
      <c r="H38" s="240">
        <v>503</v>
      </c>
      <c r="I38" s="240" t="s">
        <v>153</v>
      </c>
      <c r="J38" s="241">
        <v>10</v>
      </c>
      <c r="K38" s="241" t="s">
        <v>193</v>
      </c>
      <c r="L38" s="242" t="s">
        <v>55</v>
      </c>
      <c r="M38" s="39"/>
      <c r="N38" s="85" t="s">
        <v>21</v>
      </c>
      <c r="O38" s="86" t="s">
        <v>195</v>
      </c>
      <c r="P38" s="214"/>
      <c r="Q38" s="91"/>
      <c r="R38" s="216"/>
    </row>
    <row r="39" spans="1:20" x14ac:dyDescent="0.2">
      <c r="A39" s="239">
        <f t="shared" si="5"/>
        <v>0.60277777777777719</v>
      </c>
      <c r="B39" s="240">
        <v>1688</v>
      </c>
      <c r="C39" s="240" t="s">
        <v>57</v>
      </c>
      <c r="D39" s="241">
        <v>9</v>
      </c>
      <c r="E39" s="234" t="s">
        <v>193</v>
      </c>
      <c r="F39" s="267" t="s">
        <v>46</v>
      </c>
      <c r="G39" s="239">
        <f t="shared" si="6"/>
        <v>0.59236111111111045</v>
      </c>
      <c r="H39" s="240">
        <v>1990</v>
      </c>
      <c r="I39" s="240" t="s">
        <v>154</v>
      </c>
      <c r="J39" s="241">
        <v>10</v>
      </c>
      <c r="K39" s="241" t="s">
        <v>193</v>
      </c>
      <c r="L39" s="242" t="s">
        <v>55</v>
      </c>
      <c r="M39" s="24"/>
      <c r="N39" s="85" t="s">
        <v>14</v>
      </c>
      <c r="O39" s="87" t="s">
        <v>30</v>
      </c>
      <c r="P39" s="214"/>
      <c r="Q39" s="91"/>
      <c r="R39" s="217"/>
    </row>
    <row r="40" spans="1:20" ht="13.5" thickBot="1" x14ac:dyDescent="0.25">
      <c r="A40" s="239">
        <f t="shared" si="5"/>
        <v>0.60902777777777717</v>
      </c>
      <c r="B40" s="240">
        <v>4558</v>
      </c>
      <c r="C40" s="240" t="s">
        <v>147</v>
      </c>
      <c r="D40" s="241">
        <v>11</v>
      </c>
      <c r="E40" s="241" t="s">
        <v>191</v>
      </c>
      <c r="F40" s="267" t="s">
        <v>46</v>
      </c>
      <c r="G40" s="239">
        <f t="shared" si="6"/>
        <v>0.59861111111111043</v>
      </c>
      <c r="H40" s="240">
        <v>2600</v>
      </c>
      <c r="I40" s="240" t="s">
        <v>64</v>
      </c>
      <c r="J40" s="241">
        <v>10</v>
      </c>
      <c r="K40" s="241" t="s">
        <v>193</v>
      </c>
      <c r="L40" s="242" t="s">
        <v>55</v>
      </c>
      <c r="M40" s="40"/>
      <c r="N40" s="92" t="s">
        <v>11</v>
      </c>
      <c r="O40" s="93" t="s">
        <v>33</v>
      </c>
      <c r="P40" s="94"/>
      <c r="Q40" s="95"/>
      <c r="R40" s="96"/>
    </row>
    <row r="41" spans="1:20" ht="14.25" thickTop="1" thickBot="1" x14ac:dyDescent="0.25">
      <c r="A41" s="239">
        <f t="shared" si="5"/>
        <v>0.61527777777777715</v>
      </c>
      <c r="B41" s="240">
        <v>3765</v>
      </c>
      <c r="C41" s="240" t="s">
        <v>148</v>
      </c>
      <c r="D41" s="268">
        <v>11</v>
      </c>
      <c r="E41" s="241" t="s">
        <v>191</v>
      </c>
      <c r="F41" s="267" t="s">
        <v>46</v>
      </c>
      <c r="G41" s="239">
        <f t="shared" si="6"/>
        <v>0.60486111111111041</v>
      </c>
      <c r="H41" s="263">
        <v>4428</v>
      </c>
      <c r="I41" s="244" t="s">
        <v>157</v>
      </c>
      <c r="J41" s="241">
        <v>2</v>
      </c>
      <c r="K41" s="241" t="s">
        <v>188</v>
      </c>
      <c r="L41" s="242" t="s">
        <v>61</v>
      </c>
      <c r="M41" s="24"/>
      <c r="N41" s="40"/>
    </row>
    <row r="42" spans="1:20" ht="13.5" thickBot="1" x14ac:dyDescent="0.25">
      <c r="A42" s="239">
        <f t="shared" si="5"/>
        <v>0.62152777777777712</v>
      </c>
      <c r="B42" s="240">
        <v>1921</v>
      </c>
      <c r="C42" s="240" t="s">
        <v>178</v>
      </c>
      <c r="D42" s="268">
        <v>12</v>
      </c>
      <c r="E42" s="241" t="s">
        <v>191</v>
      </c>
      <c r="F42" s="267" t="s">
        <v>55</v>
      </c>
      <c r="G42" s="247"/>
      <c r="H42" s="248"/>
      <c r="I42" s="249" t="s">
        <v>51</v>
      </c>
      <c r="J42" s="250"/>
      <c r="K42" s="251"/>
      <c r="L42" s="252"/>
      <c r="M42" s="24"/>
      <c r="N42" s="40"/>
    </row>
    <row r="43" spans="1:20" ht="15" x14ac:dyDescent="0.25">
      <c r="A43" s="239">
        <f t="shared" si="5"/>
        <v>0.6277777777777771</v>
      </c>
      <c r="B43" s="240">
        <v>2006</v>
      </c>
      <c r="C43" s="240" t="s">
        <v>68</v>
      </c>
      <c r="D43" s="257">
        <v>12</v>
      </c>
      <c r="E43" s="241" t="s">
        <v>191</v>
      </c>
      <c r="F43" s="267" t="s">
        <v>55</v>
      </c>
      <c r="G43" s="231">
        <f>G41+TIME(,19,0)</f>
        <v>0.6180555555555548</v>
      </c>
      <c r="H43" s="232"/>
      <c r="I43" s="269" t="s">
        <v>128</v>
      </c>
      <c r="J43" s="259">
        <v>16</v>
      </c>
      <c r="K43" s="260" t="s">
        <v>189</v>
      </c>
      <c r="L43" s="261" t="s">
        <v>160</v>
      </c>
      <c r="M43" s="24"/>
      <c r="N43" s="40"/>
      <c r="T43" s="70"/>
    </row>
    <row r="44" spans="1:20" ht="13.5" thickBot="1" x14ac:dyDescent="0.25">
      <c r="A44" s="239">
        <f t="shared" si="5"/>
        <v>0.63402777777777708</v>
      </c>
      <c r="B44" s="244">
        <v>513</v>
      </c>
      <c r="C44" s="244" t="s">
        <v>179</v>
      </c>
      <c r="D44" s="270">
        <v>12</v>
      </c>
      <c r="E44" s="241" t="s">
        <v>191</v>
      </c>
      <c r="F44" s="271" t="s">
        <v>55</v>
      </c>
      <c r="G44" s="231">
        <f>G43+TIME(,9,0)</f>
        <v>0.62430555555555478</v>
      </c>
      <c r="H44" s="240">
        <v>2068</v>
      </c>
      <c r="I44" s="272" t="s">
        <v>126</v>
      </c>
      <c r="J44" s="234">
        <v>15</v>
      </c>
      <c r="K44" s="234" t="s">
        <v>188</v>
      </c>
      <c r="L44" s="235" t="s">
        <v>160</v>
      </c>
      <c r="M44" s="24"/>
      <c r="N44" s="40"/>
      <c r="T44" s="14"/>
    </row>
    <row r="45" spans="1:20" ht="13.5" thickBot="1" x14ac:dyDescent="0.25">
      <c r="A45" s="247"/>
      <c r="B45" s="248"/>
      <c r="C45" s="249" t="s">
        <v>51</v>
      </c>
      <c r="D45" s="250"/>
      <c r="E45" s="251"/>
      <c r="F45" s="252"/>
      <c r="G45" s="231">
        <f t="shared" ref="G45:G53" si="7">G44+TIME(,9,0)</f>
        <v>0.63055555555555476</v>
      </c>
      <c r="H45" s="240">
        <v>2145</v>
      </c>
      <c r="I45" s="272" t="s">
        <v>127</v>
      </c>
      <c r="J45" s="241">
        <v>15</v>
      </c>
      <c r="K45" s="241" t="s">
        <v>188</v>
      </c>
      <c r="L45" s="242" t="s">
        <v>160</v>
      </c>
      <c r="M45" s="24"/>
      <c r="N45" s="40"/>
      <c r="T45" s="14"/>
    </row>
    <row r="46" spans="1:20" x14ac:dyDescent="0.2">
      <c r="A46" s="231">
        <f>A44+TIME(,19,0)</f>
        <v>0.64722222222222148</v>
      </c>
      <c r="B46" s="232">
        <v>1887</v>
      </c>
      <c r="C46" s="232" t="s">
        <v>180</v>
      </c>
      <c r="D46" s="241">
        <v>12</v>
      </c>
      <c r="E46" s="241" t="s">
        <v>191</v>
      </c>
      <c r="F46" s="242" t="s">
        <v>55</v>
      </c>
      <c r="G46" s="231">
        <f t="shared" si="7"/>
        <v>0.63680555555555474</v>
      </c>
      <c r="H46" s="240">
        <v>1892</v>
      </c>
      <c r="I46" s="272" t="s">
        <v>129</v>
      </c>
      <c r="J46" s="241">
        <v>15</v>
      </c>
      <c r="K46" s="241" t="s">
        <v>189</v>
      </c>
      <c r="L46" s="242" t="s">
        <v>160</v>
      </c>
      <c r="M46" s="24"/>
      <c r="N46" s="40"/>
      <c r="P46" s="23"/>
      <c r="Q46" s="23"/>
      <c r="S46" s="14"/>
      <c r="T46" s="14"/>
    </row>
    <row r="47" spans="1:20" x14ac:dyDescent="0.2">
      <c r="A47" s="239">
        <f t="shared" ref="A47:A51" si="8">A46+TIME(,9,0)</f>
        <v>0.65347222222222145</v>
      </c>
      <c r="B47" s="240">
        <v>40</v>
      </c>
      <c r="C47" s="240" t="s">
        <v>67</v>
      </c>
      <c r="D47" s="241">
        <v>12</v>
      </c>
      <c r="E47" s="241" t="s">
        <v>191</v>
      </c>
      <c r="F47" s="242" t="s">
        <v>55</v>
      </c>
      <c r="G47" s="231">
        <f t="shared" si="7"/>
        <v>0.64305555555555471</v>
      </c>
      <c r="H47" s="240">
        <v>3869</v>
      </c>
      <c r="I47" s="272" t="s">
        <v>130</v>
      </c>
      <c r="J47" s="241">
        <v>15</v>
      </c>
      <c r="K47" s="241" t="s">
        <v>193</v>
      </c>
      <c r="L47" s="242" t="s">
        <v>160</v>
      </c>
      <c r="M47" s="24"/>
      <c r="N47" s="40"/>
      <c r="P47" s="23"/>
      <c r="Q47" s="23"/>
      <c r="R47" s="24"/>
      <c r="S47" s="14"/>
      <c r="T47" s="14"/>
    </row>
    <row r="48" spans="1:20" x14ac:dyDescent="0.2">
      <c r="A48" s="239">
        <f t="shared" si="8"/>
        <v>0.65972222222222143</v>
      </c>
      <c r="B48" s="240">
        <v>4879</v>
      </c>
      <c r="C48" s="240" t="s">
        <v>69</v>
      </c>
      <c r="D48" s="241">
        <v>12</v>
      </c>
      <c r="E48" s="241" t="s">
        <v>191</v>
      </c>
      <c r="F48" s="242" t="s">
        <v>55</v>
      </c>
      <c r="G48" s="231">
        <f t="shared" si="7"/>
        <v>0.64930555555555469</v>
      </c>
      <c r="H48" s="240">
        <v>3560</v>
      </c>
      <c r="I48" s="272" t="s">
        <v>53</v>
      </c>
      <c r="J48" s="241">
        <v>15</v>
      </c>
      <c r="K48" s="241" t="s">
        <v>193</v>
      </c>
      <c r="L48" s="242" t="s">
        <v>160</v>
      </c>
      <c r="M48" s="24"/>
      <c r="N48" s="40"/>
      <c r="P48" s="23"/>
      <c r="Q48" s="23"/>
      <c r="R48" s="24"/>
    </row>
    <row r="49" spans="1:18" x14ac:dyDescent="0.2">
      <c r="A49" s="239">
        <f t="shared" si="8"/>
        <v>0.66597222222222141</v>
      </c>
      <c r="B49" s="273">
        <v>485</v>
      </c>
      <c r="C49" s="273" t="s">
        <v>181</v>
      </c>
      <c r="D49" s="255">
        <v>12</v>
      </c>
      <c r="E49" s="255" t="s">
        <v>191</v>
      </c>
      <c r="F49" s="266" t="s">
        <v>55</v>
      </c>
      <c r="G49" s="231">
        <f t="shared" si="7"/>
        <v>0.65555555555555467</v>
      </c>
      <c r="H49" s="240">
        <v>4965</v>
      </c>
      <c r="I49" s="272" t="s">
        <v>162</v>
      </c>
      <c r="J49" s="241">
        <v>3</v>
      </c>
      <c r="K49" s="241" t="s">
        <v>189</v>
      </c>
      <c r="L49" s="242" t="s">
        <v>46</v>
      </c>
      <c r="M49" s="24"/>
      <c r="N49" s="40"/>
      <c r="P49" s="23"/>
      <c r="Q49" s="23"/>
      <c r="R49" s="24"/>
    </row>
    <row r="50" spans="1:18" x14ac:dyDescent="0.2">
      <c r="A50" s="239">
        <f t="shared" si="8"/>
        <v>0.67222222222222139</v>
      </c>
      <c r="B50" s="240">
        <v>534</v>
      </c>
      <c r="C50" s="240" t="s">
        <v>182</v>
      </c>
      <c r="D50" s="241">
        <v>12</v>
      </c>
      <c r="E50" s="241" t="s">
        <v>191</v>
      </c>
      <c r="F50" s="242" t="s">
        <v>61</v>
      </c>
      <c r="G50" s="231">
        <f t="shared" si="7"/>
        <v>0.66180555555555465</v>
      </c>
      <c r="H50" s="240">
        <v>4321</v>
      </c>
      <c r="I50" s="272" t="s">
        <v>72</v>
      </c>
      <c r="J50" s="241">
        <v>3</v>
      </c>
      <c r="K50" s="241" t="s">
        <v>189</v>
      </c>
      <c r="L50" s="242" t="s">
        <v>46</v>
      </c>
      <c r="M50" s="24"/>
      <c r="N50" s="40"/>
      <c r="P50" s="23"/>
      <c r="Q50" s="23"/>
      <c r="R50" s="24"/>
    </row>
    <row r="51" spans="1:18" ht="13.5" thickBot="1" x14ac:dyDescent="0.25">
      <c r="A51" s="239">
        <f t="shared" si="8"/>
        <v>0.67847222222222137</v>
      </c>
      <c r="B51" s="240">
        <v>4850</v>
      </c>
      <c r="C51" s="240" t="s">
        <v>77</v>
      </c>
      <c r="D51" s="241">
        <v>12</v>
      </c>
      <c r="E51" s="241" t="s">
        <v>191</v>
      </c>
      <c r="F51" s="242" t="s">
        <v>61</v>
      </c>
      <c r="G51" s="231">
        <f t="shared" si="7"/>
        <v>0.66805555555555463</v>
      </c>
      <c r="H51" s="240">
        <v>3444</v>
      </c>
      <c r="I51" s="272" t="s">
        <v>163</v>
      </c>
      <c r="J51" s="241">
        <v>17</v>
      </c>
      <c r="K51" s="241" t="s">
        <v>189</v>
      </c>
      <c r="L51" s="242" t="s">
        <v>46</v>
      </c>
      <c r="M51" s="24"/>
      <c r="N51" s="40"/>
      <c r="P51" s="23"/>
      <c r="Q51" s="23"/>
      <c r="R51" s="24"/>
    </row>
    <row r="52" spans="1:18" ht="13.5" thickBot="1" x14ac:dyDescent="0.25">
      <c r="A52" s="247"/>
      <c r="B52" s="274"/>
      <c r="C52" s="249" t="s">
        <v>51</v>
      </c>
      <c r="D52" s="251"/>
      <c r="E52" s="251"/>
      <c r="F52" s="252"/>
      <c r="G52" s="231">
        <f t="shared" si="7"/>
        <v>0.6743055555555546</v>
      </c>
      <c r="H52" s="240">
        <v>4267</v>
      </c>
      <c r="I52" s="272" t="s">
        <v>52</v>
      </c>
      <c r="J52" s="241">
        <v>3</v>
      </c>
      <c r="K52" s="241" t="s">
        <v>189</v>
      </c>
      <c r="L52" s="242" t="s">
        <v>46</v>
      </c>
      <c r="M52" s="24"/>
      <c r="N52" s="40"/>
      <c r="P52" s="23"/>
      <c r="Q52" s="23"/>
      <c r="R52" s="24"/>
    </row>
    <row r="53" spans="1:18" ht="13.5" thickBot="1" x14ac:dyDescent="0.25">
      <c r="A53" s="239">
        <f>A51+TIME(,19,0)</f>
        <v>0.69166666666666576</v>
      </c>
      <c r="B53" s="240">
        <v>4777</v>
      </c>
      <c r="C53" s="240" t="s">
        <v>142</v>
      </c>
      <c r="D53" s="241">
        <v>9</v>
      </c>
      <c r="E53" s="241" t="s">
        <v>193</v>
      </c>
      <c r="F53" s="242" t="s">
        <v>46</v>
      </c>
      <c r="G53" s="231">
        <f t="shared" si="7"/>
        <v>0.68055555555555458</v>
      </c>
      <c r="H53" s="244">
        <v>5314</v>
      </c>
      <c r="I53" s="275" t="s">
        <v>164</v>
      </c>
      <c r="J53" s="241">
        <v>3</v>
      </c>
      <c r="K53" s="241" t="s">
        <v>189</v>
      </c>
      <c r="L53" s="242" t="s">
        <v>46</v>
      </c>
      <c r="M53" s="40"/>
      <c r="N53" s="40"/>
    </row>
    <row r="54" spans="1:18" ht="13.5" thickBot="1" x14ac:dyDescent="0.25">
      <c r="A54" s="239">
        <f>A53+TIME(,9,0)</f>
        <v>0.69791666666666574</v>
      </c>
      <c r="B54" s="240">
        <v>974</v>
      </c>
      <c r="C54" s="240" t="s">
        <v>47</v>
      </c>
      <c r="D54" s="241">
        <v>9</v>
      </c>
      <c r="E54" s="241" t="s">
        <v>193</v>
      </c>
      <c r="F54" s="242" t="s">
        <v>46</v>
      </c>
      <c r="G54" s="247"/>
      <c r="H54" s="248"/>
      <c r="I54" s="249" t="s">
        <v>51</v>
      </c>
      <c r="J54" s="250"/>
      <c r="K54" s="251"/>
      <c r="L54" s="252"/>
      <c r="M54" s="40"/>
      <c r="N54" s="40"/>
    </row>
    <row r="55" spans="1:18" x14ac:dyDescent="0.2">
      <c r="A55" s="239">
        <f t="shared" ref="A55:A61" si="9">A54+TIME(,9,0)</f>
        <v>0.70416666666666572</v>
      </c>
      <c r="B55" s="276">
        <v>3954</v>
      </c>
      <c r="C55" s="276" t="s">
        <v>183</v>
      </c>
      <c r="D55" s="241">
        <v>17</v>
      </c>
      <c r="E55" s="241" t="s">
        <v>191</v>
      </c>
      <c r="F55" s="242" t="s">
        <v>61</v>
      </c>
      <c r="G55" s="231">
        <f>G53+TIME(,19,0)</f>
        <v>0.69374999999999898</v>
      </c>
      <c r="H55" s="232">
        <v>215</v>
      </c>
      <c r="I55" s="232" t="s">
        <v>63</v>
      </c>
      <c r="J55" s="241">
        <v>3</v>
      </c>
      <c r="K55" s="241" t="s">
        <v>189</v>
      </c>
      <c r="L55" s="242" t="s">
        <v>46</v>
      </c>
      <c r="M55" s="40"/>
      <c r="N55" s="40"/>
    </row>
    <row r="56" spans="1:18" x14ac:dyDescent="0.2">
      <c r="A56" s="239">
        <f t="shared" si="9"/>
        <v>0.7104166666666657</v>
      </c>
      <c r="B56" s="240">
        <v>4888</v>
      </c>
      <c r="C56" s="240" t="s">
        <v>174</v>
      </c>
      <c r="D56" s="241">
        <v>8</v>
      </c>
      <c r="E56" s="241" t="s">
        <v>190</v>
      </c>
      <c r="F56" s="242" t="s">
        <v>55</v>
      </c>
      <c r="G56" s="239">
        <f t="shared" ref="G56:G60" si="10">G55+TIME(,9,0)</f>
        <v>0.69999999999999896</v>
      </c>
      <c r="H56" s="240">
        <v>3914</v>
      </c>
      <c r="I56" s="240" t="s">
        <v>165</v>
      </c>
      <c r="J56" s="241">
        <v>3</v>
      </c>
      <c r="K56" s="241" t="s">
        <v>189</v>
      </c>
      <c r="L56" s="242" t="s">
        <v>46</v>
      </c>
      <c r="M56" s="23"/>
    </row>
    <row r="57" spans="1:18" x14ac:dyDescent="0.2">
      <c r="A57" s="239">
        <f t="shared" si="9"/>
        <v>0.71666666666666567</v>
      </c>
      <c r="B57" s="240">
        <v>1623</v>
      </c>
      <c r="C57" s="240" t="s">
        <v>175</v>
      </c>
      <c r="D57" s="257">
        <v>8</v>
      </c>
      <c r="E57" s="241" t="s">
        <v>190</v>
      </c>
      <c r="F57" s="242" t="s">
        <v>55</v>
      </c>
      <c r="G57" s="239">
        <f t="shared" si="10"/>
        <v>0.70624999999999893</v>
      </c>
      <c r="H57" s="256">
        <v>4490</v>
      </c>
      <c r="I57" s="256" t="s">
        <v>70</v>
      </c>
      <c r="J57" s="241">
        <v>3</v>
      </c>
      <c r="K57" s="241" t="s">
        <v>189</v>
      </c>
      <c r="L57" s="242" t="s">
        <v>46</v>
      </c>
      <c r="M57" s="23"/>
    </row>
    <row r="58" spans="1:18" x14ac:dyDescent="0.2">
      <c r="A58" s="239">
        <f t="shared" si="9"/>
        <v>0.72291666666666565</v>
      </c>
      <c r="B58" s="240">
        <v>164</v>
      </c>
      <c r="C58" s="240" t="s">
        <v>176</v>
      </c>
      <c r="D58" s="241">
        <v>8</v>
      </c>
      <c r="E58" s="241" t="s">
        <v>190</v>
      </c>
      <c r="F58" s="242" t="s">
        <v>55</v>
      </c>
      <c r="G58" s="239">
        <f t="shared" si="10"/>
        <v>0.71249999999999891</v>
      </c>
      <c r="H58" s="240">
        <v>375</v>
      </c>
      <c r="I58" s="240" t="s">
        <v>71</v>
      </c>
      <c r="J58" s="241">
        <v>3</v>
      </c>
      <c r="K58" s="241" t="s">
        <v>189</v>
      </c>
      <c r="L58" s="242" t="s">
        <v>46</v>
      </c>
      <c r="M58" s="23"/>
    </row>
    <row r="59" spans="1:18" x14ac:dyDescent="0.2">
      <c r="A59" s="239">
        <f t="shared" si="9"/>
        <v>0.72916666666666563</v>
      </c>
      <c r="B59" s="240">
        <v>3915</v>
      </c>
      <c r="C59" s="240" t="s">
        <v>177</v>
      </c>
      <c r="D59" s="241">
        <v>17</v>
      </c>
      <c r="E59" s="241" t="s">
        <v>190</v>
      </c>
      <c r="F59" s="242" t="s">
        <v>61</v>
      </c>
      <c r="G59" s="239">
        <f t="shared" si="10"/>
        <v>0.71874999999999889</v>
      </c>
      <c r="H59" s="240">
        <v>5048</v>
      </c>
      <c r="I59" s="240" t="s">
        <v>73</v>
      </c>
      <c r="J59" s="241">
        <v>7</v>
      </c>
      <c r="K59" s="241" t="s">
        <v>190</v>
      </c>
      <c r="L59" s="242" t="s">
        <v>46</v>
      </c>
    </row>
    <row r="60" spans="1:18" x14ac:dyDescent="0.2">
      <c r="A60" s="239">
        <f t="shared" si="9"/>
        <v>0.73541666666666561</v>
      </c>
      <c r="B60" s="240">
        <v>3561</v>
      </c>
      <c r="C60" s="240" t="s">
        <v>184</v>
      </c>
      <c r="D60" s="241">
        <v>13</v>
      </c>
      <c r="E60" s="241" t="s">
        <v>192</v>
      </c>
      <c r="F60" s="242" t="s">
        <v>46</v>
      </c>
      <c r="G60" s="239">
        <f t="shared" si="10"/>
        <v>0.72499999999999887</v>
      </c>
      <c r="H60" s="240">
        <v>4329</v>
      </c>
      <c r="I60" s="240" t="s">
        <v>74</v>
      </c>
      <c r="J60" s="241">
        <v>7</v>
      </c>
      <c r="K60" s="241" t="s">
        <v>190</v>
      </c>
      <c r="L60" s="242" t="s">
        <v>46</v>
      </c>
    </row>
    <row r="61" spans="1:18" ht="13.5" customHeight="1" thickBot="1" x14ac:dyDescent="0.25">
      <c r="A61" s="285">
        <f t="shared" si="9"/>
        <v>0.74166666666666559</v>
      </c>
      <c r="B61" s="277">
        <v>5026</v>
      </c>
      <c r="C61" s="277" t="s">
        <v>185</v>
      </c>
      <c r="D61" s="278">
        <v>13</v>
      </c>
      <c r="E61" s="279" t="s">
        <v>192</v>
      </c>
      <c r="F61" s="280" t="s">
        <v>46</v>
      </c>
      <c r="G61" s="281"/>
      <c r="H61" s="282"/>
      <c r="I61" s="282"/>
      <c r="J61" s="283"/>
      <c r="K61" s="283"/>
      <c r="L61" s="284"/>
      <c r="M61" s="24"/>
    </row>
    <row r="62" spans="1:18" ht="16.5" thickTop="1" x14ac:dyDescent="0.25">
      <c r="A62" s="1"/>
      <c r="B62" s="32"/>
      <c r="C62" s="32"/>
      <c r="D62" s="32"/>
      <c r="E62" s="32"/>
      <c r="F62" s="32"/>
      <c r="H62" s="32"/>
      <c r="I62" s="32"/>
      <c r="J62" s="32"/>
      <c r="K62" s="32"/>
      <c r="L62" s="32"/>
      <c r="M62" s="24"/>
    </row>
    <row r="66" spans="5:19" x14ac:dyDescent="0.2">
      <c r="O66" s="302"/>
      <c r="P66" s="302"/>
      <c r="Q66" s="302"/>
      <c r="R66" s="302"/>
      <c r="S66" s="302"/>
    </row>
    <row r="67" spans="5:19" ht="15.75" x14ac:dyDescent="0.25">
      <c r="O67" s="303"/>
      <c r="P67" s="304"/>
      <c r="Q67" s="303"/>
      <c r="R67" s="303"/>
      <c r="S67" s="302"/>
    </row>
    <row r="68" spans="5:19" ht="15.75" x14ac:dyDescent="0.25">
      <c r="O68" s="305"/>
      <c r="P68" s="304"/>
      <c r="Q68" s="303"/>
      <c r="R68" s="303"/>
      <c r="S68" s="302"/>
    </row>
    <row r="69" spans="5:19" ht="15.75" x14ac:dyDescent="0.25">
      <c r="O69" s="306"/>
      <c r="P69" s="307"/>
      <c r="Q69" s="303"/>
      <c r="R69" s="308"/>
      <c r="S69" s="302"/>
    </row>
    <row r="70" spans="5:19" ht="15.75" x14ac:dyDescent="0.25">
      <c r="O70" s="306"/>
      <c r="P70" s="307"/>
      <c r="Q70" s="307"/>
      <c r="R70" s="309"/>
      <c r="S70" s="302"/>
    </row>
    <row r="71" spans="5:19" ht="15.75" x14ac:dyDescent="0.25">
      <c r="O71" s="306"/>
      <c r="P71" s="310"/>
      <c r="Q71" s="307"/>
      <c r="R71" s="309"/>
      <c r="S71" s="302"/>
    </row>
    <row r="72" spans="5:19" x14ac:dyDescent="0.2">
      <c r="O72" s="305"/>
      <c r="P72" s="310"/>
      <c r="Q72" s="307"/>
      <c r="R72" s="311"/>
      <c r="S72" s="302"/>
    </row>
    <row r="73" spans="5:19" ht="15" x14ac:dyDescent="0.25">
      <c r="O73" s="306"/>
      <c r="P73" s="310"/>
      <c r="Q73" s="307"/>
      <c r="R73" s="310"/>
      <c r="S73" s="302"/>
    </row>
    <row r="74" spans="5:19" ht="15" x14ac:dyDescent="0.25">
      <c r="O74" s="306"/>
      <c r="P74" s="310"/>
      <c r="Q74" s="307"/>
      <c r="R74" s="310"/>
      <c r="S74" s="302"/>
    </row>
    <row r="75" spans="5:19" ht="15" x14ac:dyDescent="0.25">
      <c r="O75" s="306"/>
      <c r="P75" s="310"/>
      <c r="Q75" s="307"/>
      <c r="R75" s="310"/>
      <c r="S75" s="302"/>
    </row>
    <row r="76" spans="5:19" ht="15" x14ac:dyDescent="0.25">
      <c r="O76" s="306"/>
      <c r="P76" s="310"/>
      <c r="Q76" s="307"/>
      <c r="R76" s="310"/>
      <c r="S76" s="302"/>
    </row>
    <row r="77" spans="5:19" ht="15.75" x14ac:dyDescent="0.25">
      <c r="G77" s="72"/>
      <c r="O77" s="306"/>
      <c r="P77" s="310"/>
      <c r="Q77" s="307"/>
      <c r="R77" s="310"/>
      <c r="S77" s="302"/>
    </row>
    <row r="78" spans="5:19" ht="15.75" x14ac:dyDescent="0.25">
      <c r="G78" s="72"/>
      <c r="O78" s="312"/>
      <c r="P78" s="310"/>
      <c r="Q78" s="307"/>
      <c r="R78" s="310"/>
      <c r="S78" s="302"/>
    </row>
    <row r="79" spans="5:19" ht="15.75" x14ac:dyDescent="0.25">
      <c r="E79" s="72"/>
      <c r="F79" s="72"/>
      <c r="G79" s="72"/>
      <c r="H79" s="72"/>
      <c r="O79" s="306"/>
      <c r="P79" s="310"/>
      <c r="Q79" s="307"/>
      <c r="R79" s="310"/>
      <c r="S79" s="302"/>
    </row>
    <row r="80" spans="5:19" ht="15.75" x14ac:dyDescent="0.25">
      <c r="E80" s="77"/>
      <c r="F80" s="77"/>
      <c r="G80" s="79"/>
      <c r="H80" s="72"/>
      <c r="O80" s="306"/>
      <c r="P80" s="310"/>
      <c r="Q80" s="307"/>
      <c r="R80" s="310"/>
      <c r="S80" s="302"/>
    </row>
    <row r="81" spans="5:19" ht="15.75" x14ac:dyDescent="0.25">
      <c r="E81" s="78"/>
      <c r="F81" s="78"/>
      <c r="G81" s="79"/>
      <c r="H81" s="73"/>
      <c r="O81" s="306"/>
      <c r="P81" s="310"/>
      <c r="Q81" s="310"/>
      <c r="R81" s="313"/>
      <c r="S81" s="302"/>
    </row>
    <row r="82" spans="5:19" ht="15.75" x14ac:dyDescent="0.25">
      <c r="E82" s="78"/>
      <c r="F82" s="78"/>
      <c r="G82" s="79"/>
      <c r="H82" s="74"/>
      <c r="O82" s="312"/>
      <c r="P82" s="310"/>
      <c r="Q82" s="310"/>
      <c r="R82" s="313"/>
      <c r="S82" s="302"/>
    </row>
    <row r="83" spans="5:19" ht="15.75" x14ac:dyDescent="0.25">
      <c r="F83" s="75"/>
      <c r="G83" s="79"/>
      <c r="H83" s="74"/>
      <c r="O83" s="306"/>
      <c r="P83" s="310"/>
      <c r="Q83" s="310"/>
      <c r="R83" s="313"/>
      <c r="S83" s="302"/>
    </row>
    <row r="84" spans="5:19" ht="15.75" x14ac:dyDescent="0.25">
      <c r="E84" s="77"/>
      <c r="F84" s="77"/>
      <c r="G84" s="79"/>
      <c r="H84" s="74"/>
      <c r="O84" s="302"/>
      <c r="P84" s="310"/>
      <c r="Q84" s="303"/>
      <c r="R84" s="314"/>
      <c r="S84" s="302"/>
    </row>
    <row r="85" spans="5:19" ht="15" x14ac:dyDescent="0.25">
      <c r="E85" s="78"/>
      <c r="F85" s="78"/>
      <c r="G85" s="75"/>
      <c r="H85" s="75"/>
      <c r="O85" s="302"/>
      <c r="P85" s="310"/>
      <c r="Q85" s="310"/>
      <c r="R85" s="314"/>
      <c r="S85" s="302"/>
    </row>
    <row r="86" spans="5:19" ht="15.75" x14ac:dyDescent="0.25">
      <c r="E86" s="78"/>
      <c r="F86" s="78"/>
      <c r="G86" s="72"/>
      <c r="H86" s="75"/>
      <c r="O86" s="302"/>
      <c r="P86" s="310"/>
      <c r="Q86" s="310"/>
      <c r="R86" s="310"/>
      <c r="S86" s="302"/>
    </row>
    <row r="87" spans="5:19" ht="15.75" x14ac:dyDescent="0.25">
      <c r="E87" s="78"/>
      <c r="F87" s="75"/>
      <c r="G87" s="75"/>
      <c r="H87" s="73"/>
      <c r="O87" s="302"/>
      <c r="P87" s="310"/>
      <c r="Q87" s="310"/>
      <c r="R87" s="310"/>
      <c r="S87" s="302"/>
    </row>
    <row r="88" spans="5:19" x14ac:dyDescent="0.2">
      <c r="F88" s="75"/>
      <c r="G88" s="75"/>
      <c r="H88" s="76"/>
      <c r="O88" s="302"/>
      <c r="P88" s="302"/>
      <c r="Q88" s="302"/>
      <c r="R88" s="302"/>
      <c r="S88" s="302"/>
    </row>
    <row r="89" spans="5:19" x14ac:dyDescent="0.2">
      <c r="F89" s="75"/>
      <c r="G89" s="75"/>
      <c r="H89" s="76"/>
    </row>
    <row r="90" spans="5:19" ht="15.75" x14ac:dyDescent="0.25">
      <c r="F90" s="72"/>
      <c r="H90" s="75"/>
    </row>
    <row r="91" spans="5:19" x14ac:dyDescent="0.2">
      <c r="F91" s="75"/>
      <c r="H91" s="75"/>
    </row>
  </sheetData>
  <sheetProtection algorithmName="SHA-512" hashValue="5u03/wHyfQkViOCwfBzMRNRTVyZKj9lz4YAPM77JJpmoFEGHqCSkaHseudCVyE/nqCwc2Bu6c9KfF9+qtvyqFQ==" saltValue="cTYVBo4HNp3juJUDh/uh3Q==" spinCount="100000" sheet="1" objects="1" scenarios="1"/>
  <mergeCells count="1">
    <mergeCell ref="A1:L1"/>
  </mergeCells>
  <phoneticPr fontId="11" type="noConversion"/>
  <pageMargins left="0.19685039370078741" right="0" top="0.78740157480314965" bottom="0.19685039370078741" header="0.31496062992125984" footer="0.31496062992125984"/>
  <pageSetup paperSize="9" scale="96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EFC32-F440-419A-ACBE-B9F8BC4CDE8A}">
  <dimension ref="A1:U27"/>
  <sheetViews>
    <sheetView topLeftCell="A15" workbookViewId="0">
      <selection activeCell="U13" sqref="U13"/>
    </sheetView>
  </sheetViews>
  <sheetFormatPr defaultRowHeight="12.75" x14ac:dyDescent="0.2"/>
  <cols>
    <col min="1" max="1" width="13.85546875" customWidth="1"/>
    <col min="2" max="2" width="28.28515625" customWidth="1"/>
    <col min="17" max="17" width="23.85546875" customWidth="1"/>
    <col min="18" max="18" width="25.28515625" customWidth="1"/>
    <col min="20" max="20" width="11.85546875" customWidth="1"/>
    <col min="21" max="21" width="12.85546875" customWidth="1"/>
  </cols>
  <sheetData>
    <row r="1" spans="1:21" x14ac:dyDescent="0.2">
      <c r="A1" s="98"/>
      <c r="B1" s="98"/>
      <c r="C1" s="98"/>
      <c r="D1" s="126"/>
      <c r="E1" s="126"/>
      <c r="F1" s="126"/>
      <c r="G1" s="126"/>
      <c r="H1" s="126"/>
      <c r="I1" s="126"/>
      <c r="J1" s="126"/>
      <c r="K1" s="126"/>
      <c r="L1" s="126"/>
      <c r="M1" s="98"/>
      <c r="N1" s="98"/>
      <c r="O1" s="98"/>
      <c r="P1" s="98"/>
      <c r="Q1" s="98"/>
      <c r="R1" s="98"/>
      <c r="S1" s="98"/>
      <c r="T1" s="98"/>
      <c r="U1" s="98"/>
    </row>
    <row r="2" spans="1:21" ht="63" x14ac:dyDescent="0.2">
      <c r="A2" s="144"/>
      <c r="B2" s="144"/>
      <c r="C2" s="144" t="s">
        <v>104</v>
      </c>
      <c r="D2" s="143" t="s">
        <v>98</v>
      </c>
      <c r="E2" s="143"/>
      <c r="F2" s="143" t="s">
        <v>99</v>
      </c>
      <c r="G2" s="143" t="s">
        <v>100</v>
      </c>
      <c r="H2" s="143" t="s">
        <v>101</v>
      </c>
      <c r="I2" s="143" t="s">
        <v>200</v>
      </c>
      <c r="J2" s="143" t="s">
        <v>102</v>
      </c>
      <c r="K2" s="143" t="s">
        <v>79</v>
      </c>
      <c r="L2" s="143" t="s">
        <v>103</v>
      </c>
      <c r="M2" s="142"/>
      <c r="N2" s="142"/>
      <c r="O2" s="142"/>
      <c r="P2" s="142"/>
      <c r="Q2" s="142"/>
      <c r="R2" s="142"/>
      <c r="S2" s="142"/>
      <c r="T2" s="142"/>
      <c r="U2" s="142"/>
    </row>
    <row r="3" spans="1:21" ht="13.5" thickBot="1" x14ac:dyDescent="0.25">
      <c r="A3" s="286" t="s">
        <v>15</v>
      </c>
      <c r="B3" s="286" t="s">
        <v>27</v>
      </c>
      <c r="C3" s="286" t="s">
        <v>201</v>
      </c>
      <c r="D3" s="287">
        <v>16</v>
      </c>
      <c r="E3" s="287"/>
      <c r="F3" s="120"/>
      <c r="G3" s="120"/>
      <c r="H3" s="120">
        <v>16</v>
      </c>
      <c r="I3" s="120"/>
      <c r="J3" s="120"/>
      <c r="K3" s="120"/>
      <c r="L3" s="120">
        <v>16</v>
      </c>
      <c r="M3" s="98"/>
      <c r="N3" s="98"/>
      <c r="O3" s="98"/>
      <c r="P3" s="98"/>
      <c r="Q3" s="98"/>
      <c r="R3" s="98"/>
      <c r="S3" s="98"/>
      <c r="T3" s="98"/>
      <c r="U3" s="98"/>
    </row>
    <row r="4" spans="1:21" ht="17.25" thickTop="1" thickBot="1" x14ac:dyDescent="0.3">
      <c r="A4" s="286" t="s">
        <v>16</v>
      </c>
      <c r="B4" s="286" t="s">
        <v>202</v>
      </c>
      <c r="C4" s="286" t="s">
        <v>203</v>
      </c>
      <c r="D4" s="287">
        <v>10</v>
      </c>
      <c r="E4" s="287"/>
      <c r="F4" s="120"/>
      <c r="G4" s="120">
        <v>10</v>
      </c>
      <c r="H4" s="120"/>
      <c r="I4" s="120"/>
      <c r="J4" s="120">
        <v>10</v>
      </c>
      <c r="K4" s="120">
        <v>10</v>
      </c>
      <c r="L4" s="120"/>
      <c r="M4" s="98"/>
      <c r="N4" s="98"/>
      <c r="O4" s="98"/>
      <c r="P4" s="98"/>
      <c r="Q4" s="21" t="s">
        <v>6</v>
      </c>
      <c r="R4" s="21" t="s">
        <v>7</v>
      </c>
      <c r="S4" s="141" t="s">
        <v>23</v>
      </c>
      <c r="T4" s="21"/>
      <c r="U4" s="22" t="s">
        <v>8</v>
      </c>
    </row>
    <row r="5" spans="1:21" ht="16.5" thickTop="1" x14ac:dyDescent="0.25">
      <c r="A5" s="286" t="s">
        <v>17</v>
      </c>
      <c r="B5" s="286" t="s">
        <v>31</v>
      </c>
      <c r="C5" s="286" t="s">
        <v>204</v>
      </c>
      <c r="D5" s="287">
        <v>9</v>
      </c>
      <c r="E5" s="287"/>
      <c r="F5" s="120"/>
      <c r="G5" s="120"/>
      <c r="H5" s="288">
        <v>9</v>
      </c>
      <c r="I5" s="120"/>
      <c r="J5" s="120"/>
      <c r="K5" s="120"/>
      <c r="L5" s="288">
        <v>9</v>
      </c>
      <c r="M5" s="98"/>
      <c r="N5" s="98"/>
      <c r="O5" s="98"/>
      <c r="P5" s="98"/>
      <c r="Q5" s="140" t="s">
        <v>205</v>
      </c>
      <c r="R5" s="139" t="s">
        <v>218</v>
      </c>
      <c r="S5" s="138"/>
      <c r="T5" s="26"/>
      <c r="U5" s="27"/>
    </row>
    <row r="6" spans="1:21" ht="15.75" x14ac:dyDescent="0.25">
      <c r="A6" s="286" t="s">
        <v>18</v>
      </c>
      <c r="B6" s="286" t="s">
        <v>32</v>
      </c>
      <c r="C6" s="286" t="s">
        <v>203</v>
      </c>
      <c r="D6" s="287">
        <v>10</v>
      </c>
      <c r="E6" s="287"/>
      <c r="F6" s="120"/>
      <c r="G6" s="120">
        <v>10</v>
      </c>
      <c r="H6" s="120"/>
      <c r="I6" s="120"/>
      <c r="J6" s="120">
        <v>10</v>
      </c>
      <c r="K6" s="120">
        <v>10</v>
      </c>
      <c r="L6" s="120"/>
      <c r="M6" s="98"/>
      <c r="N6" s="98"/>
      <c r="O6" s="98"/>
      <c r="P6" s="98"/>
      <c r="Q6" s="129" t="s">
        <v>206</v>
      </c>
      <c r="R6" s="129" t="s">
        <v>207</v>
      </c>
      <c r="S6" s="137" t="s">
        <v>97</v>
      </c>
      <c r="T6" s="7"/>
      <c r="U6" s="71" t="s">
        <v>80</v>
      </c>
    </row>
    <row r="7" spans="1:21" ht="15.75" x14ac:dyDescent="0.25">
      <c r="A7" s="286" t="s">
        <v>19</v>
      </c>
      <c r="B7" s="286" t="s">
        <v>88</v>
      </c>
      <c r="C7" s="286" t="s">
        <v>201</v>
      </c>
      <c r="D7" s="120">
        <v>2</v>
      </c>
      <c r="E7" s="120"/>
      <c r="F7" s="120"/>
      <c r="G7" s="120"/>
      <c r="H7" s="120">
        <v>2</v>
      </c>
      <c r="I7" s="120"/>
      <c r="J7" s="120"/>
      <c r="K7" s="120"/>
      <c r="L7" s="120">
        <v>2</v>
      </c>
      <c r="M7" s="98"/>
      <c r="N7" s="98"/>
      <c r="O7" s="98"/>
      <c r="P7" s="98"/>
      <c r="Q7" s="129" t="s">
        <v>78</v>
      </c>
      <c r="R7" s="129" t="s">
        <v>208</v>
      </c>
      <c r="S7" s="137"/>
      <c r="T7" s="128"/>
      <c r="U7" s="136" t="s">
        <v>81</v>
      </c>
    </row>
    <row r="8" spans="1:21" ht="15.75" x14ac:dyDescent="0.25">
      <c r="A8" s="286" t="s">
        <v>20</v>
      </c>
      <c r="B8" s="286" t="s">
        <v>91</v>
      </c>
      <c r="C8" s="286" t="s">
        <v>201</v>
      </c>
      <c r="D8" s="287">
        <v>1</v>
      </c>
      <c r="E8" s="287"/>
      <c r="F8" s="120"/>
      <c r="G8" s="120"/>
      <c r="H8" s="120">
        <v>1</v>
      </c>
      <c r="I8" s="120"/>
      <c r="J8" s="120"/>
      <c r="K8" s="120"/>
      <c r="L8" s="120">
        <v>1</v>
      </c>
      <c r="M8" s="98"/>
      <c r="N8" s="98"/>
      <c r="O8" s="98"/>
      <c r="P8" s="98"/>
      <c r="Q8" s="129"/>
      <c r="R8" s="289" t="s">
        <v>107</v>
      </c>
      <c r="S8" s="5"/>
      <c r="T8" s="128"/>
      <c r="U8" s="136" t="s">
        <v>82</v>
      </c>
    </row>
    <row r="9" spans="1:21" ht="15" x14ac:dyDescent="0.25">
      <c r="A9" s="286" t="s">
        <v>22</v>
      </c>
      <c r="B9" s="286" t="s">
        <v>28</v>
      </c>
      <c r="C9" s="286" t="s">
        <v>204</v>
      </c>
      <c r="D9" s="287">
        <v>2</v>
      </c>
      <c r="E9" s="287"/>
      <c r="F9" s="120"/>
      <c r="G9" s="120"/>
      <c r="H9" s="288">
        <v>2</v>
      </c>
      <c r="I9" s="120"/>
      <c r="J9" s="120"/>
      <c r="K9" s="120"/>
      <c r="L9" s="288">
        <v>2</v>
      </c>
      <c r="M9" s="98"/>
      <c r="N9" s="98"/>
      <c r="O9" s="98"/>
      <c r="P9" s="98"/>
      <c r="Q9" s="135"/>
      <c r="R9" s="131"/>
      <c r="S9" s="5"/>
      <c r="T9" s="128"/>
      <c r="U9" s="134"/>
    </row>
    <row r="10" spans="1:21" ht="15" x14ac:dyDescent="0.25">
      <c r="A10" s="286" t="s">
        <v>21</v>
      </c>
      <c r="B10" s="290" t="s">
        <v>29</v>
      </c>
      <c r="C10" s="286" t="s">
        <v>209</v>
      </c>
      <c r="D10" s="287">
        <v>4</v>
      </c>
      <c r="E10" s="287"/>
      <c r="F10" s="120">
        <v>4</v>
      </c>
      <c r="G10" s="120"/>
      <c r="H10" s="120"/>
      <c r="I10" s="120">
        <v>4</v>
      </c>
      <c r="J10" s="120"/>
      <c r="K10" s="120"/>
      <c r="L10" s="120"/>
      <c r="M10" s="98"/>
      <c r="N10" s="98"/>
      <c r="O10" s="98"/>
      <c r="P10" s="98"/>
      <c r="Q10" s="129"/>
      <c r="R10" s="129"/>
      <c r="S10" s="5"/>
      <c r="T10" s="128"/>
      <c r="U10" s="97"/>
    </row>
    <row r="11" spans="1:21" ht="15" x14ac:dyDescent="0.25">
      <c r="A11" s="286" t="s">
        <v>14</v>
      </c>
      <c r="B11" s="112" t="s">
        <v>30</v>
      </c>
      <c r="C11" s="112" t="s">
        <v>209</v>
      </c>
      <c r="D11" s="287">
        <v>13</v>
      </c>
      <c r="E11" s="287"/>
      <c r="F11" s="120">
        <v>13</v>
      </c>
      <c r="G11" s="120"/>
      <c r="H11" s="120"/>
      <c r="I11" s="120">
        <v>13</v>
      </c>
      <c r="J11" s="120"/>
      <c r="K11" s="120"/>
      <c r="L11" s="120"/>
      <c r="M11" s="98"/>
      <c r="N11" s="98"/>
      <c r="O11" s="98"/>
      <c r="P11" s="98"/>
      <c r="Q11" s="132" t="s">
        <v>217</v>
      </c>
      <c r="R11" s="131" t="s">
        <v>212</v>
      </c>
      <c r="S11" s="5"/>
      <c r="T11" s="128"/>
      <c r="U11" s="97"/>
    </row>
    <row r="12" spans="1:21" ht="15" x14ac:dyDescent="0.25">
      <c r="A12" s="286" t="s">
        <v>11</v>
      </c>
      <c r="B12" s="112" t="s">
        <v>33</v>
      </c>
      <c r="C12" s="112" t="s">
        <v>203</v>
      </c>
      <c r="D12" s="120">
        <v>12</v>
      </c>
      <c r="E12" s="120"/>
      <c r="F12" s="120"/>
      <c r="G12" s="120">
        <v>12</v>
      </c>
      <c r="H12" s="120"/>
      <c r="I12" s="120"/>
      <c r="J12" s="120">
        <v>12</v>
      </c>
      <c r="K12" s="120">
        <v>12</v>
      </c>
      <c r="L12" s="120"/>
      <c r="M12" s="98"/>
      <c r="N12" s="98"/>
      <c r="O12" s="98"/>
      <c r="P12" s="98"/>
      <c r="Q12" s="129" t="s">
        <v>213</v>
      </c>
      <c r="R12" s="130" t="s">
        <v>214</v>
      </c>
      <c r="S12" s="5" t="s">
        <v>97</v>
      </c>
      <c r="T12" s="128"/>
      <c r="U12" s="97"/>
    </row>
    <row r="13" spans="1:21" ht="15" x14ac:dyDescent="0.25">
      <c r="A13" s="286" t="s">
        <v>12</v>
      </c>
      <c r="B13" s="112" t="s">
        <v>34</v>
      </c>
      <c r="C13" s="112" t="s">
        <v>209</v>
      </c>
      <c r="D13" s="120">
        <v>2</v>
      </c>
      <c r="E13" s="120"/>
      <c r="F13" s="120">
        <v>2</v>
      </c>
      <c r="G13" s="120"/>
      <c r="H13" s="120"/>
      <c r="I13" s="120">
        <v>2</v>
      </c>
      <c r="J13" s="120"/>
      <c r="K13" s="120"/>
      <c r="L13" s="133"/>
      <c r="M13" s="98"/>
      <c r="N13" s="98"/>
      <c r="O13" s="98"/>
      <c r="P13" s="98"/>
      <c r="Q13" s="129" t="s">
        <v>215</v>
      </c>
      <c r="R13" s="129" t="s">
        <v>78</v>
      </c>
      <c r="S13" s="5"/>
      <c r="T13" s="128"/>
      <c r="U13" s="97"/>
    </row>
    <row r="14" spans="1:21" ht="16.5" thickBot="1" x14ac:dyDescent="0.3">
      <c r="A14" s="286" t="s">
        <v>13</v>
      </c>
      <c r="B14" s="290" t="s">
        <v>210</v>
      </c>
      <c r="C14" s="112" t="s">
        <v>209</v>
      </c>
      <c r="D14" s="120">
        <v>12</v>
      </c>
      <c r="E14" s="120"/>
      <c r="F14" s="120">
        <v>12</v>
      </c>
      <c r="G14" s="120"/>
      <c r="H14" s="120"/>
      <c r="I14" s="120">
        <v>12</v>
      </c>
      <c r="J14" s="120"/>
      <c r="K14" s="120"/>
      <c r="L14" s="120"/>
      <c r="M14" s="98"/>
      <c r="N14" s="98"/>
      <c r="O14" s="98"/>
      <c r="P14" s="98"/>
      <c r="Q14" s="292" t="s">
        <v>216</v>
      </c>
      <c r="R14" s="127"/>
      <c r="S14" s="99"/>
      <c r="T14" s="100"/>
      <c r="U14" s="101"/>
    </row>
    <row r="15" spans="1:21" ht="13.5" thickTop="1" x14ac:dyDescent="0.2">
      <c r="A15" s="286" t="s">
        <v>25</v>
      </c>
      <c r="B15" s="112" t="s">
        <v>211</v>
      </c>
      <c r="C15" s="112" t="s">
        <v>209</v>
      </c>
      <c r="D15" s="120">
        <v>2</v>
      </c>
      <c r="E15" s="291"/>
      <c r="F15" s="120">
        <v>2</v>
      </c>
      <c r="G15" s="120"/>
      <c r="H15" s="120"/>
      <c r="I15" s="120">
        <v>2</v>
      </c>
      <c r="J15" s="120"/>
      <c r="K15" s="120"/>
      <c r="L15" s="120"/>
      <c r="M15" s="98"/>
      <c r="N15" s="98"/>
      <c r="O15" s="98"/>
      <c r="P15" s="98"/>
      <c r="Q15" s="98"/>
      <c r="R15" s="98"/>
      <c r="S15" s="98"/>
      <c r="T15" s="98"/>
      <c r="U15" s="98"/>
    </row>
    <row r="16" spans="1:21" x14ac:dyDescent="0.2">
      <c r="A16" s="286" t="s">
        <v>26</v>
      </c>
      <c r="B16" s="112" t="s">
        <v>87</v>
      </c>
      <c r="C16" s="112" t="s">
        <v>203</v>
      </c>
      <c r="D16" s="120">
        <v>3</v>
      </c>
      <c r="E16" s="291"/>
      <c r="F16" s="120"/>
      <c r="G16" s="120">
        <v>3</v>
      </c>
      <c r="H16" s="120"/>
      <c r="I16" s="120"/>
      <c r="J16" s="120">
        <v>3</v>
      </c>
      <c r="K16" s="120">
        <v>3</v>
      </c>
      <c r="L16" s="120"/>
      <c r="M16" s="98"/>
      <c r="N16" s="98"/>
      <c r="O16" s="98"/>
      <c r="P16" s="98"/>
      <c r="Q16" s="98"/>
      <c r="R16" s="98"/>
      <c r="S16" s="98"/>
      <c r="T16" s="98"/>
      <c r="U16" s="98"/>
    </row>
    <row r="17" spans="1:21" x14ac:dyDescent="0.2">
      <c r="A17" s="286" t="s">
        <v>89</v>
      </c>
      <c r="B17" s="112" t="s">
        <v>90</v>
      </c>
      <c r="C17" s="112" t="s">
        <v>204</v>
      </c>
      <c r="D17" s="120">
        <v>2</v>
      </c>
      <c r="E17" s="291"/>
      <c r="F17" s="120"/>
      <c r="G17" s="120"/>
      <c r="H17" s="288">
        <v>1</v>
      </c>
      <c r="I17" s="120"/>
      <c r="J17" s="120"/>
      <c r="K17" s="120"/>
      <c r="L17" s="288">
        <v>1</v>
      </c>
      <c r="M17" s="98"/>
      <c r="N17" s="98"/>
      <c r="O17" s="98"/>
      <c r="P17" s="98"/>
      <c r="Q17" s="98"/>
      <c r="R17" s="98"/>
      <c r="S17" s="98"/>
      <c r="T17" s="98"/>
      <c r="U17" s="98"/>
    </row>
    <row r="18" spans="1:21" x14ac:dyDescent="0.2">
      <c r="A18" s="286" t="s">
        <v>92</v>
      </c>
      <c r="B18" s="112" t="s">
        <v>198</v>
      </c>
      <c r="C18" s="112" t="s">
        <v>204</v>
      </c>
      <c r="D18" s="120">
        <v>4</v>
      </c>
      <c r="E18" s="291"/>
      <c r="F18" s="120"/>
      <c r="G18" s="120"/>
      <c r="H18" s="288">
        <v>5</v>
      </c>
      <c r="I18" s="120"/>
      <c r="J18" s="120"/>
      <c r="K18" s="120"/>
      <c r="L18" s="288">
        <v>5</v>
      </c>
      <c r="M18" s="98"/>
      <c r="N18" s="98"/>
      <c r="O18" s="98"/>
      <c r="P18" s="98"/>
      <c r="Q18" s="98"/>
      <c r="R18" s="98"/>
      <c r="S18" s="98"/>
      <c r="T18" s="98"/>
      <c r="U18" s="98"/>
    </row>
    <row r="19" spans="1:21" x14ac:dyDescent="0.2">
      <c r="A19" s="286" t="s">
        <v>93</v>
      </c>
      <c r="B19" s="112" t="s">
        <v>35</v>
      </c>
      <c r="C19" s="112"/>
      <c r="D19" s="291"/>
      <c r="E19" s="291"/>
      <c r="F19" s="120"/>
      <c r="G19" s="120"/>
      <c r="H19" s="120"/>
      <c r="I19" s="120"/>
      <c r="J19" s="120"/>
      <c r="K19" s="120"/>
      <c r="L19" s="120"/>
      <c r="M19" s="98"/>
      <c r="N19" s="98"/>
      <c r="O19" s="98"/>
      <c r="P19" s="98"/>
      <c r="Q19" s="98"/>
      <c r="R19" s="98"/>
      <c r="S19" s="98"/>
      <c r="T19" s="98"/>
      <c r="U19" s="98"/>
    </row>
    <row r="20" spans="1:21" x14ac:dyDescent="0.2">
      <c r="A20" s="286"/>
      <c r="B20" s="112"/>
      <c r="C20" s="112"/>
      <c r="D20" s="291"/>
      <c r="E20" s="291"/>
      <c r="F20" s="120"/>
      <c r="G20" s="120"/>
      <c r="H20" s="120"/>
      <c r="I20" s="120"/>
      <c r="J20" s="120"/>
      <c r="K20" s="120"/>
      <c r="L20" s="120"/>
      <c r="M20" s="98"/>
      <c r="N20" s="98"/>
      <c r="O20" s="98"/>
      <c r="P20" s="98"/>
      <c r="Q20" s="98"/>
      <c r="R20" s="98"/>
      <c r="S20" s="98"/>
      <c r="T20" s="98"/>
      <c r="U20" s="98"/>
    </row>
    <row r="21" spans="1:21" x14ac:dyDescent="0.2">
      <c r="A21" s="286"/>
      <c r="B21" s="112"/>
      <c r="C21" s="112"/>
      <c r="D21" s="291"/>
      <c r="E21" s="291"/>
      <c r="F21" s="120"/>
      <c r="G21" s="120"/>
      <c r="H21" s="120"/>
      <c r="I21" s="120"/>
      <c r="J21" s="120"/>
      <c r="K21" s="120"/>
      <c r="L21" s="120"/>
      <c r="M21" s="98"/>
      <c r="N21" s="98"/>
      <c r="O21" s="98"/>
      <c r="P21" s="98"/>
      <c r="Q21" s="98"/>
      <c r="R21" s="98"/>
      <c r="S21" s="98"/>
      <c r="T21" s="98"/>
      <c r="U21" s="98"/>
    </row>
    <row r="22" spans="1:21" x14ac:dyDescent="0.2">
      <c r="A22" s="286"/>
      <c r="B22" s="112"/>
      <c r="C22" s="112"/>
      <c r="D22" s="120"/>
      <c r="E22" s="120"/>
      <c r="F22" s="120"/>
      <c r="G22" s="120"/>
      <c r="H22" s="120"/>
      <c r="I22" s="120"/>
      <c r="J22" s="120"/>
      <c r="K22" s="120"/>
      <c r="L22" s="120"/>
      <c r="M22" s="98"/>
      <c r="N22" s="98"/>
      <c r="O22" s="98"/>
      <c r="P22" s="98"/>
      <c r="Q22" s="98"/>
      <c r="R22" s="98"/>
      <c r="S22" s="98"/>
      <c r="T22" s="98"/>
      <c r="U22" s="98"/>
    </row>
    <row r="23" spans="1:21" x14ac:dyDescent="0.2">
      <c r="A23" s="112"/>
      <c r="B23" s="112"/>
      <c r="C23" s="112"/>
      <c r="D23" s="120"/>
      <c r="E23" s="120"/>
      <c r="F23" s="120"/>
      <c r="G23" s="120"/>
      <c r="H23" s="120"/>
      <c r="I23" s="120"/>
      <c r="J23" s="120"/>
      <c r="K23" s="120"/>
      <c r="L23" s="120"/>
      <c r="M23" s="98"/>
      <c r="N23" s="98"/>
      <c r="O23" s="98"/>
      <c r="P23" s="98"/>
      <c r="Q23" s="98"/>
      <c r="R23" s="98"/>
      <c r="S23" s="98"/>
      <c r="T23" s="98"/>
      <c r="U23" s="98"/>
    </row>
    <row r="24" spans="1:21" x14ac:dyDescent="0.2">
      <c r="A24" s="112"/>
      <c r="B24" s="112"/>
      <c r="C24" s="112"/>
      <c r="D24" s="120">
        <f>SUM(D3:D23)</f>
        <v>104</v>
      </c>
      <c r="E24" s="120"/>
      <c r="F24" s="120">
        <f t="shared" ref="F24:L24" si="0">SUM(F3:F23)</f>
        <v>33</v>
      </c>
      <c r="G24" s="120">
        <f t="shared" si="0"/>
        <v>35</v>
      </c>
      <c r="H24" s="120">
        <f t="shared" si="0"/>
        <v>36</v>
      </c>
      <c r="I24" s="120">
        <f t="shared" si="0"/>
        <v>33</v>
      </c>
      <c r="J24" s="120">
        <f t="shared" si="0"/>
        <v>35</v>
      </c>
      <c r="K24" s="120">
        <f t="shared" si="0"/>
        <v>35</v>
      </c>
      <c r="L24" s="120">
        <f t="shared" si="0"/>
        <v>36</v>
      </c>
      <c r="M24" s="98"/>
      <c r="N24" s="98"/>
      <c r="O24" s="98"/>
      <c r="P24" s="98"/>
    </row>
    <row r="25" spans="1:21" x14ac:dyDescent="0.2">
      <c r="A25" s="98"/>
      <c r="B25" s="98"/>
      <c r="C25" s="98"/>
      <c r="D25" s="126"/>
      <c r="E25" s="126"/>
      <c r="F25" s="126"/>
      <c r="G25" s="126"/>
      <c r="H25" s="126"/>
      <c r="I25" s="126"/>
      <c r="J25" s="126"/>
      <c r="K25" s="126"/>
      <c r="L25" s="126"/>
      <c r="M25" s="98"/>
      <c r="N25" s="98"/>
      <c r="O25" s="98"/>
      <c r="P25" s="98"/>
    </row>
    <row r="26" spans="1:21" x14ac:dyDescent="0.2">
      <c r="A26" s="98"/>
      <c r="B26" s="98"/>
      <c r="C26" s="98"/>
      <c r="D26" s="126"/>
      <c r="E26" s="126"/>
      <c r="F26" s="126"/>
      <c r="G26" s="126"/>
      <c r="H26" s="126"/>
      <c r="I26" s="126"/>
      <c r="J26" s="126"/>
      <c r="K26" s="126"/>
      <c r="L26" s="126"/>
      <c r="M26" s="98"/>
      <c r="N26" s="98"/>
      <c r="O26" s="98"/>
      <c r="P26" s="98"/>
    </row>
    <row r="27" spans="1:21" x14ac:dyDescent="0.2">
      <c r="A27" s="98"/>
      <c r="C27" s="98"/>
      <c r="D27" s="126"/>
      <c r="E27" s="126"/>
      <c r="F27" s="126"/>
      <c r="G27" s="126"/>
      <c r="H27" s="126"/>
      <c r="I27" s="126"/>
      <c r="J27" s="126"/>
      <c r="K27" s="126"/>
      <c r="L27" s="126"/>
      <c r="M27" s="98"/>
      <c r="N27" s="98"/>
      <c r="O27" s="98"/>
      <c r="P27" s="9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65"/>
  <sheetViews>
    <sheetView zoomScaleNormal="100" workbookViewId="0">
      <selection activeCell="R25" sqref="R25"/>
    </sheetView>
  </sheetViews>
  <sheetFormatPr defaultRowHeight="12.75" x14ac:dyDescent="0.2"/>
  <cols>
    <col min="1" max="1" width="6.140625" customWidth="1"/>
    <col min="2" max="2" width="4.7109375" hidden="1" customWidth="1"/>
    <col min="3" max="3" width="6" customWidth="1"/>
    <col min="4" max="4" width="24.42578125" customWidth="1"/>
    <col min="5" max="5" width="5" customWidth="1"/>
    <col min="6" max="6" width="5.5703125" customWidth="1"/>
    <col min="7" max="7" width="4.7109375" customWidth="1"/>
    <col min="8" max="8" width="6.7109375" customWidth="1"/>
    <col min="9" max="9" width="5.140625" hidden="1" customWidth="1"/>
    <col min="10" max="10" width="5.5703125" customWidth="1"/>
    <col min="11" max="11" width="21.28515625" customWidth="1"/>
    <col min="12" max="12" width="4.85546875" customWidth="1"/>
    <col min="13" max="14" width="5.42578125" customWidth="1"/>
  </cols>
  <sheetData>
    <row r="1" spans="1:22" ht="17.25" thickTop="1" thickBot="1" x14ac:dyDescent="0.3">
      <c r="A1" s="296" t="s">
        <v>45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8"/>
    </row>
    <row r="2" spans="1:22" ht="13.5" thickBot="1" x14ac:dyDescent="0.25">
      <c r="A2" s="145" t="s">
        <v>1</v>
      </c>
      <c r="B2" s="146" t="s">
        <v>0</v>
      </c>
      <c r="C2" s="146" t="s">
        <v>2</v>
      </c>
      <c r="D2" s="146" t="s">
        <v>3</v>
      </c>
      <c r="E2" s="147" t="s">
        <v>9</v>
      </c>
      <c r="F2" s="147"/>
      <c r="G2" s="148" t="s">
        <v>10</v>
      </c>
      <c r="H2" s="149" t="s">
        <v>1</v>
      </c>
      <c r="I2" s="146" t="s">
        <v>0</v>
      </c>
      <c r="J2" s="146" t="s">
        <v>2</v>
      </c>
      <c r="K2" s="146" t="s">
        <v>3</v>
      </c>
      <c r="L2" s="147" t="s">
        <v>9</v>
      </c>
      <c r="M2" s="147"/>
      <c r="N2" s="148" t="s">
        <v>10</v>
      </c>
    </row>
    <row r="3" spans="1:22" ht="13.5" thickBot="1" x14ac:dyDescent="0.25">
      <c r="A3" s="150">
        <v>0.38541666666666669</v>
      </c>
      <c r="B3" s="151">
        <v>1</v>
      </c>
      <c r="C3" s="152"/>
      <c r="D3" s="153"/>
      <c r="E3" s="154"/>
      <c r="F3" s="154"/>
      <c r="G3" s="155"/>
      <c r="H3" s="156">
        <f>A54+TIME(0,4,0)</f>
        <v>0.55555555555555514</v>
      </c>
      <c r="I3" s="157"/>
      <c r="J3" s="158"/>
      <c r="K3" s="158"/>
      <c r="L3" s="158"/>
      <c r="M3" s="158"/>
      <c r="N3" s="159"/>
    </row>
    <row r="4" spans="1:22" x14ac:dyDescent="0.2">
      <c r="A4" s="160">
        <f>A3+TIME(0,4,0)</f>
        <v>0.38819444444444445</v>
      </c>
      <c r="B4" s="151"/>
      <c r="C4" s="161"/>
      <c r="D4" s="162"/>
      <c r="E4" s="163"/>
      <c r="F4" s="163"/>
      <c r="G4" s="164"/>
      <c r="H4" s="165">
        <f>H3+TIME(0,30,0)</f>
        <v>0.57638888888888851</v>
      </c>
      <c r="I4" s="166">
        <v>1</v>
      </c>
      <c r="J4" s="167"/>
      <c r="K4" s="167"/>
      <c r="L4" s="168"/>
      <c r="M4" s="169"/>
      <c r="N4" s="170"/>
      <c r="T4" s="17"/>
      <c r="U4" s="17"/>
    </row>
    <row r="5" spans="1:22" x14ac:dyDescent="0.2">
      <c r="A5" s="160">
        <f t="shared" ref="A5:A54" si="0">A4+TIME(0,4,0)</f>
        <v>0.39097222222222222</v>
      </c>
      <c r="B5" s="171">
        <v>1</v>
      </c>
      <c r="C5" s="161"/>
      <c r="D5" s="172"/>
      <c r="E5" s="173"/>
      <c r="F5" s="173"/>
      <c r="G5" s="174"/>
      <c r="H5" s="175">
        <f t="shared" ref="H5:H26" si="1">H4+TIME(0,4,0)</f>
        <v>0.57916666666666627</v>
      </c>
      <c r="I5" s="171">
        <v>1</v>
      </c>
      <c r="J5" s="161"/>
      <c r="K5" s="161"/>
      <c r="L5" s="163"/>
      <c r="M5" s="176"/>
      <c r="N5" s="164"/>
      <c r="T5" s="17"/>
      <c r="U5" s="17"/>
    </row>
    <row r="6" spans="1:22" x14ac:dyDescent="0.2">
      <c r="A6" s="160">
        <f t="shared" si="0"/>
        <v>0.39374999999999999</v>
      </c>
      <c r="B6" s="171">
        <v>1</v>
      </c>
      <c r="C6" s="161"/>
      <c r="D6" s="162"/>
      <c r="E6" s="163"/>
      <c r="F6" s="163"/>
      <c r="G6" s="164"/>
      <c r="H6" s="175">
        <f t="shared" si="1"/>
        <v>0.58194444444444404</v>
      </c>
      <c r="I6" s="171">
        <v>1</v>
      </c>
      <c r="J6" s="161"/>
      <c r="K6" s="161"/>
      <c r="L6" s="163"/>
      <c r="M6" s="163"/>
      <c r="N6" s="164"/>
      <c r="T6" s="18"/>
      <c r="U6" s="17"/>
    </row>
    <row r="7" spans="1:22" x14ac:dyDescent="0.2">
      <c r="A7" s="160">
        <f t="shared" si="0"/>
        <v>0.39652777777777776</v>
      </c>
      <c r="B7" s="171">
        <v>1</v>
      </c>
      <c r="C7" s="161"/>
      <c r="D7" s="177"/>
      <c r="E7" s="173"/>
      <c r="F7" s="173"/>
      <c r="G7" s="174"/>
      <c r="H7" s="175">
        <f t="shared" si="1"/>
        <v>0.58472222222222181</v>
      </c>
      <c r="I7" s="171">
        <v>1</v>
      </c>
      <c r="J7" s="161"/>
      <c r="K7" s="161"/>
      <c r="L7" s="163"/>
      <c r="M7" s="163"/>
      <c r="N7" s="164"/>
      <c r="R7" s="9"/>
      <c r="S7" s="9"/>
      <c r="T7" s="17"/>
      <c r="U7" s="17"/>
    </row>
    <row r="8" spans="1:22" x14ac:dyDescent="0.2">
      <c r="A8" s="160">
        <f t="shared" si="0"/>
        <v>0.39930555555555552</v>
      </c>
      <c r="B8" s="171">
        <v>1</v>
      </c>
      <c r="C8" s="161"/>
      <c r="D8" s="161"/>
      <c r="E8" s="163"/>
      <c r="F8" s="163"/>
      <c r="G8" s="164"/>
      <c r="H8" s="175">
        <f t="shared" si="1"/>
        <v>0.58749999999999958</v>
      </c>
      <c r="I8" s="171">
        <v>1</v>
      </c>
      <c r="J8" s="161"/>
      <c r="K8" s="161"/>
      <c r="L8" s="163"/>
      <c r="M8" s="163"/>
      <c r="N8" s="164"/>
      <c r="U8" s="17"/>
    </row>
    <row r="9" spans="1:22" x14ac:dyDescent="0.2">
      <c r="A9" s="160">
        <f t="shared" si="0"/>
        <v>0.40208333333333329</v>
      </c>
      <c r="B9" s="171">
        <v>1</v>
      </c>
      <c r="C9" s="161"/>
      <c r="D9" s="172"/>
      <c r="E9" s="173"/>
      <c r="F9" s="173"/>
      <c r="G9" s="174"/>
      <c r="H9" s="160">
        <f t="shared" si="1"/>
        <v>0.59027777777777735</v>
      </c>
      <c r="I9" s="171">
        <v>1</v>
      </c>
      <c r="J9" s="161"/>
      <c r="K9" s="161"/>
      <c r="L9" s="163"/>
      <c r="M9" s="163"/>
      <c r="N9" s="164"/>
      <c r="R9" s="9"/>
    </row>
    <row r="10" spans="1:22" x14ac:dyDescent="0.2">
      <c r="A10" s="160">
        <f t="shared" si="0"/>
        <v>0.40486111111111106</v>
      </c>
      <c r="B10" s="171">
        <v>1</v>
      </c>
      <c r="C10" s="161"/>
      <c r="D10" s="161"/>
      <c r="E10" s="163"/>
      <c r="F10" s="163"/>
      <c r="G10" s="164"/>
      <c r="H10" s="160">
        <f t="shared" si="1"/>
        <v>0.59305555555555511</v>
      </c>
      <c r="I10" s="171">
        <v>1</v>
      </c>
      <c r="J10" s="161"/>
      <c r="K10" s="161"/>
      <c r="L10" s="163"/>
      <c r="M10" s="163"/>
      <c r="N10" s="164"/>
      <c r="P10" s="10"/>
      <c r="Q10" s="14"/>
      <c r="R10" s="14"/>
      <c r="S10" s="24"/>
      <c r="T10" s="24"/>
      <c r="U10" s="24"/>
    </row>
    <row r="11" spans="1:22" x14ac:dyDescent="0.2">
      <c r="A11" s="160">
        <f t="shared" si="0"/>
        <v>0.40763888888888883</v>
      </c>
      <c r="B11" s="171">
        <v>1</v>
      </c>
      <c r="C11" s="161"/>
      <c r="D11" s="177"/>
      <c r="E11" s="173"/>
      <c r="F11" s="173"/>
      <c r="G11" s="174"/>
      <c r="H11" s="160">
        <f t="shared" si="1"/>
        <v>0.59583333333333288</v>
      </c>
      <c r="I11" s="171">
        <v>1</v>
      </c>
      <c r="J11" s="178"/>
      <c r="K11" s="178"/>
      <c r="L11" s="179"/>
      <c r="M11" s="179"/>
      <c r="N11" s="180"/>
      <c r="R11" s="9"/>
      <c r="S11" s="9"/>
      <c r="T11" s="17"/>
      <c r="U11" s="17"/>
    </row>
    <row r="12" spans="1:22" x14ac:dyDescent="0.2">
      <c r="A12" s="160">
        <f t="shared" si="0"/>
        <v>0.4104166666666666</v>
      </c>
      <c r="B12" s="171">
        <v>1</v>
      </c>
      <c r="C12" s="161"/>
      <c r="D12" s="161"/>
      <c r="E12" s="163"/>
      <c r="F12" s="163"/>
      <c r="G12" s="164"/>
      <c r="H12" s="181">
        <f t="shared" si="1"/>
        <v>0.59861111111111065</v>
      </c>
      <c r="I12" s="151">
        <v>1</v>
      </c>
      <c r="J12" s="161"/>
      <c r="K12" s="161"/>
      <c r="L12" s="163"/>
      <c r="M12" s="163"/>
      <c r="N12" s="164"/>
      <c r="T12" s="17"/>
      <c r="U12" s="17"/>
    </row>
    <row r="13" spans="1:22" x14ac:dyDescent="0.2">
      <c r="A13" s="160">
        <f t="shared" si="0"/>
        <v>0.41319444444444436</v>
      </c>
      <c r="B13" s="171">
        <v>1</v>
      </c>
      <c r="C13" s="161"/>
      <c r="D13" s="172"/>
      <c r="E13" s="173"/>
      <c r="F13" s="173"/>
      <c r="G13" s="174"/>
      <c r="H13" s="182">
        <f t="shared" si="1"/>
        <v>0.60138888888888842</v>
      </c>
      <c r="I13" s="171">
        <v>1</v>
      </c>
      <c r="J13" s="161"/>
      <c r="K13" s="161"/>
      <c r="L13" s="163"/>
      <c r="M13" s="163"/>
      <c r="N13" s="164"/>
      <c r="R13" s="9"/>
      <c r="S13" s="14"/>
      <c r="T13" s="14"/>
      <c r="U13" s="15"/>
      <c r="V13" s="16"/>
    </row>
    <row r="14" spans="1:22" ht="13.5" thickBot="1" x14ac:dyDescent="0.25">
      <c r="A14" s="160">
        <f t="shared" si="0"/>
        <v>0.41597222222222213</v>
      </c>
      <c r="B14" s="171">
        <v>1</v>
      </c>
      <c r="C14" s="161"/>
      <c r="D14" s="161"/>
      <c r="E14" s="163"/>
      <c r="F14" s="163"/>
      <c r="G14" s="164"/>
      <c r="H14" s="182">
        <f t="shared" si="1"/>
        <v>0.60416666666666619</v>
      </c>
      <c r="I14" s="183">
        <v>1</v>
      </c>
      <c r="J14" s="161"/>
      <c r="K14" s="161"/>
      <c r="L14" s="163"/>
      <c r="M14" s="163"/>
      <c r="N14" s="164"/>
      <c r="P14" s="11"/>
      <c r="Q14" s="12"/>
      <c r="R14" s="9"/>
      <c r="S14" s="9"/>
      <c r="T14" s="9"/>
    </row>
    <row r="15" spans="1:22" ht="15.75" thickBot="1" x14ac:dyDescent="0.3">
      <c r="A15" s="160">
        <f t="shared" si="0"/>
        <v>0.4187499999999999</v>
      </c>
      <c r="B15" s="171">
        <v>1</v>
      </c>
      <c r="C15" s="161"/>
      <c r="D15" s="172"/>
      <c r="E15" s="173"/>
      <c r="F15" s="173"/>
      <c r="G15" s="174"/>
      <c r="H15" s="182">
        <f t="shared" si="1"/>
        <v>0.60694444444444395</v>
      </c>
      <c r="I15" s="184"/>
      <c r="J15" s="161"/>
      <c r="K15" s="161"/>
      <c r="L15" s="176"/>
      <c r="M15" s="163"/>
      <c r="N15" s="164"/>
      <c r="R15" s="31"/>
      <c r="T15" s="23"/>
      <c r="U15" s="24"/>
      <c r="V15" s="24"/>
    </row>
    <row r="16" spans="1:22" x14ac:dyDescent="0.2">
      <c r="A16" s="160">
        <f t="shared" si="0"/>
        <v>0.42152777777777767</v>
      </c>
      <c r="B16" s="171">
        <v>1</v>
      </c>
      <c r="C16" s="161"/>
      <c r="D16" s="161"/>
      <c r="E16" s="163"/>
      <c r="F16" s="163"/>
      <c r="G16" s="164"/>
      <c r="H16" s="182">
        <f t="shared" si="1"/>
        <v>0.60972222222222172</v>
      </c>
      <c r="I16" s="171">
        <v>1</v>
      </c>
      <c r="J16" s="161"/>
      <c r="K16" s="161"/>
      <c r="L16" s="163"/>
      <c r="M16" s="163"/>
      <c r="N16" s="164"/>
      <c r="R16" s="17"/>
      <c r="S16" s="17"/>
      <c r="T16" s="9"/>
    </row>
    <row r="17" spans="1:25" x14ac:dyDescent="0.2">
      <c r="A17" s="160">
        <f t="shared" si="0"/>
        <v>0.42430555555555544</v>
      </c>
      <c r="B17" s="171">
        <v>1</v>
      </c>
      <c r="C17" s="161"/>
      <c r="D17" s="172"/>
      <c r="E17" s="173"/>
      <c r="F17" s="173"/>
      <c r="G17" s="174"/>
      <c r="H17" s="182">
        <f t="shared" si="1"/>
        <v>0.61249999999999949</v>
      </c>
      <c r="I17" s="171">
        <v>1</v>
      </c>
      <c r="J17" s="161"/>
      <c r="K17" s="161"/>
      <c r="L17" s="176"/>
      <c r="M17" s="163"/>
      <c r="N17" s="164"/>
      <c r="R17" s="9"/>
      <c r="S17" s="9"/>
      <c r="T17" s="9"/>
    </row>
    <row r="18" spans="1:25" ht="13.5" thickBot="1" x14ac:dyDescent="0.25">
      <c r="A18" s="160">
        <f t="shared" si="0"/>
        <v>0.4270833333333332</v>
      </c>
      <c r="B18" s="171">
        <v>1</v>
      </c>
      <c r="C18" s="161"/>
      <c r="D18" s="161"/>
      <c r="E18" s="163"/>
      <c r="F18" s="163"/>
      <c r="G18" s="164"/>
      <c r="H18" s="182">
        <f t="shared" si="1"/>
        <v>0.61527777777777726</v>
      </c>
      <c r="I18" s="171">
        <v>1</v>
      </c>
      <c r="J18" s="161"/>
      <c r="K18" s="161"/>
      <c r="L18" s="163"/>
      <c r="M18" s="163"/>
      <c r="N18" s="164"/>
      <c r="S18" s="9"/>
      <c r="T18" s="9"/>
    </row>
    <row r="19" spans="1:25" ht="13.5" thickBot="1" x14ac:dyDescent="0.25">
      <c r="A19" s="185">
        <f t="shared" si="0"/>
        <v>0.42986111111111097</v>
      </c>
      <c r="B19" s="186"/>
      <c r="C19" s="187"/>
      <c r="D19" s="187"/>
      <c r="E19" s="188"/>
      <c r="F19" s="188"/>
      <c r="G19" s="189"/>
      <c r="H19" s="182">
        <f t="shared" si="1"/>
        <v>0.61805555555555503</v>
      </c>
      <c r="I19" s="171">
        <v>1</v>
      </c>
      <c r="J19" s="161"/>
      <c r="K19" s="161"/>
      <c r="L19" s="163"/>
      <c r="M19" s="163"/>
      <c r="N19" s="164"/>
      <c r="R19" s="9"/>
      <c r="S19" s="9"/>
      <c r="T19" s="9"/>
    </row>
    <row r="20" spans="1:25" ht="13.5" thickBot="1" x14ac:dyDescent="0.25">
      <c r="A20" s="165">
        <f>A19+TIME(0,25,0)</f>
        <v>0.44722222222222208</v>
      </c>
      <c r="B20" s="183">
        <v>1</v>
      </c>
      <c r="C20" s="190"/>
      <c r="D20" s="191"/>
      <c r="E20" s="154"/>
      <c r="F20" s="154"/>
      <c r="G20" s="155"/>
      <c r="H20" s="182">
        <f t="shared" si="1"/>
        <v>0.62083333333333279</v>
      </c>
      <c r="I20" s="171">
        <v>1</v>
      </c>
      <c r="J20" s="161"/>
      <c r="K20" s="161"/>
      <c r="L20" s="163"/>
      <c r="M20" s="163"/>
      <c r="N20" s="164"/>
    </row>
    <row r="21" spans="1:25" ht="13.5" thickBot="1" x14ac:dyDescent="0.25">
      <c r="A21" s="192">
        <f t="shared" si="0"/>
        <v>0.44999999999999984</v>
      </c>
      <c r="B21" s="186"/>
      <c r="C21" s="161"/>
      <c r="D21" s="161"/>
      <c r="E21" s="163"/>
      <c r="F21" s="163"/>
      <c r="G21" s="164"/>
      <c r="H21" s="182">
        <f t="shared" si="1"/>
        <v>0.62361111111111056</v>
      </c>
      <c r="I21" s="171">
        <v>1</v>
      </c>
      <c r="J21" s="161"/>
      <c r="K21" s="161"/>
      <c r="L21" s="193"/>
      <c r="M21" s="163"/>
      <c r="N21" s="164"/>
      <c r="R21" s="9"/>
      <c r="S21" s="9"/>
      <c r="T21" s="9"/>
    </row>
    <row r="22" spans="1:25" x14ac:dyDescent="0.2">
      <c r="A22" s="192">
        <f t="shared" si="0"/>
        <v>0.45277777777777761</v>
      </c>
      <c r="B22" s="151">
        <v>1</v>
      </c>
      <c r="C22" s="161"/>
      <c r="D22" s="161"/>
      <c r="E22" s="163"/>
      <c r="F22" s="163"/>
      <c r="G22" s="164"/>
      <c r="H22" s="182">
        <f t="shared" si="1"/>
        <v>0.62638888888888833</v>
      </c>
      <c r="I22" s="183">
        <v>1</v>
      </c>
      <c r="J22" s="178"/>
      <c r="K22" s="178"/>
      <c r="L22" s="194"/>
      <c r="M22" s="179"/>
      <c r="N22" s="180"/>
      <c r="P22" s="10"/>
      <c r="R22" s="9"/>
      <c r="S22" s="9"/>
      <c r="T22" s="9"/>
    </row>
    <row r="23" spans="1:25" x14ac:dyDescent="0.2">
      <c r="A23" s="192">
        <f t="shared" si="0"/>
        <v>0.45555555555555538</v>
      </c>
      <c r="B23" s="171">
        <v>1</v>
      </c>
      <c r="C23" s="178"/>
      <c r="D23" s="178"/>
      <c r="E23" s="179"/>
      <c r="F23" s="179"/>
      <c r="G23" s="180"/>
      <c r="H23" s="182">
        <f t="shared" si="1"/>
        <v>0.6291666666666661</v>
      </c>
      <c r="I23" s="171">
        <v>1</v>
      </c>
      <c r="J23" s="161"/>
      <c r="K23" s="161"/>
      <c r="L23" s="163"/>
      <c r="M23" s="163"/>
      <c r="N23" s="164"/>
      <c r="R23" s="9"/>
      <c r="U23" s="25"/>
      <c r="V23" s="24"/>
      <c r="W23" s="23"/>
    </row>
    <row r="24" spans="1:25" ht="13.5" thickBot="1" x14ac:dyDescent="0.25">
      <c r="A24" s="192">
        <f t="shared" si="0"/>
        <v>0.45833333333333315</v>
      </c>
      <c r="B24" s="171">
        <v>1</v>
      </c>
      <c r="C24" s="161"/>
      <c r="D24" s="161"/>
      <c r="E24" s="176"/>
      <c r="F24" s="163"/>
      <c r="G24" s="164"/>
      <c r="H24" s="182">
        <f t="shared" si="1"/>
        <v>0.63194444444444386</v>
      </c>
      <c r="I24" s="157"/>
      <c r="J24" s="195"/>
      <c r="K24" s="195"/>
      <c r="L24" s="173"/>
      <c r="M24" s="173"/>
      <c r="N24" s="174"/>
      <c r="P24" s="9"/>
      <c r="Q24" s="9"/>
      <c r="R24" s="9"/>
      <c r="S24" s="9"/>
      <c r="T24" s="9"/>
    </row>
    <row r="25" spans="1:25" ht="13.5" thickBot="1" x14ac:dyDescent="0.25">
      <c r="A25" s="192">
        <f t="shared" si="0"/>
        <v>0.46111111111111092</v>
      </c>
      <c r="B25" s="171">
        <v>1</v>
      </c>
      <c r="C25" s="178"/>
      <c r="D25" s="196"/>
      <c r="E25" s="179"/>
      <c r="F25" s="179"/>
      <c r="G25" s="180"/>
      <c r="H25" s="182">
        <f t="shared" si="1"/>
        <v>0.63472222222222163</v>
      </c>
      <c r="I25" s="151">
        <v>1</v>
      </c>
      <c r="J25" s="161"/>
      <c r="K25" s="161"/>
      <c r="L25" s="163"/>
      <c r="M25" s="163"/>
      <c r="N25" s="164"/>
      <c r="R25" s="9"/>
      <c r="S25" s="9"/>
      <c r="T25" s="9"/>
    </row>
    <row r="26" spans="1:25" ht="13.5" thickBot="1" x14ac:dyDescent="0.25">
      <c r="A26" s="192">
        <f t="shared" si="0"/>
        <v>0.46388888888888868</v>
      </c>
      <c r="B26" s="197">
        <v>1</v>
      </c>
      <c r="C26" s="161"/>
      <c r="D26" s="161"/>
      <c r="E26" s="163"/>
      <c r="F26" s="163"/>
      <c r="G26" s="164"/>
      <c r="H26" s="185">
        <f t="shared" si="1"/>
        <v>0.6374999999999994</v>
      </c>
      <c r="I26" s="186"/>
      <c r="J26" s="187"/>
      <c r="K26" s="187"/>
      <c r="L26" s="188"/>
      <c r="M26" s="188"/>
      <c r="N26" s="189"/>
      <c r="U26" s="28"/>
      <c r="V26" s="28"/>
      <c r="W26" s="23"/>
    </row>
    <row r="27" spans="1:25" x14ac:dyDescent="0.2">
      <c r="A27" s="192">
        <f t="shared" si="0"/>
        <v>0.46666666666666645</v>
      </c>
      <c r="B27" s="171">
        <v>1</v>
      </c>
      <c r="C27" s="161"/>
      <c r="D27" s="161"/>
      <c r="E27" s="163"/>
      <c r="F27" s="163"/>
      <c r="G27" s="164"/>
      <c r="H27" s="198">
        <f>H26+TIME(0,20,0)</f>
        <v>0.65138888888888824</v>
      </c>
      <c r="I27" s="199"/>
      <c r="J27" s="152"/>
      <c r="K27" s="152"/>
      <c r="L27" s="200"/>
      <c r="M27" s="200"/>
      <c r="N27" s="201"/>
      <c r="P27" s="9"/>
      <c r="Q27" s="9"/>
      <c r="R27" s="9"/>
      <c r="S27" s="9"/>
      <c r="T27" s="9"/>
      <c r="U27" s="14"/>
      <c r="V27" s="14"/>
      <c r="W27" s="24"/>
      <c r="X27" s="24"/>
      <c r="Y27" s="24"/>
    </row>
    <row r="28" spans="1:25" x14ac:dyDescent="0.2">
      <c r="A28" s="192">
        <f t="shared" si="0"/>
        <v>0.46944444444444422</v>
      </c>
      <c r="B28" s="171">
        <v>1</v>
      </c>
      <c r="C28" s="161"/>
      <c r="D28" s="161"/>
      <c r="E28" s="163"/>
      <c r="F28" s="163"/>
      <c r="G28" s="164"/>
      <c r="H28" s="175">
        <f>H27+TIME(0,20,0)</f>
        <v>0.66527777777777708</v>
      </c>
      <c r="I28" s="202"/>
      <c r="J28" s="161"/>
      <c r="K28" s="161"/>
      <c r="L28" s="163"/>
      <c r="M28" s="163"/>
      <c r="N28" s="164"/>
      <c r="R28" s="9"/>
      <c r="S28" s="9"/>
      <c r="T28" s="9"/>
      <c r="U28" s="14"/>
      <c r="V28" s="14"/>
      <c r="W28" s="24"/>
      <c r="X28" s="24"/>
      <c r="Y28" s="24"/>
    </row>
    <row r="29" spans="1:25" x14ac:dyDescent="0.2">
      <c r="A29" s="192">
        <f t="shared" si="0"/>
        <v>0.47222222222222199</v>
      </c>
      <c r="B29" s="171">
        <v>1</v>
      </c>
      <c r="C29" s="161"/>
      <c r="D29" s="161"/>
      <c r="E29" s="163"/>
      <c r="F29" s="163"/>
      <c r="G29" s="164"/>
      <c r="H29" s="175">
        <f>H28+TIME(0,4,0)</f>
        <v>0.66805555555555485</v>
      </c>
      <c r="I29" s="171">
        <v>1</v>
      </c>
      <c r="J29" s="161"/>
      <c r="K29" s="161"/>
      <c r="L29" s="163"/>
      <c r="M29" s="163"/>
      <c r="N29" s="164"/>
      <c r="Q29" s="9"/>
      <c r="R29" s="9"/>
      <c r="S29" s="9"/>
      <c r="T29" s="9"/>
      <c r="U29" s="14"/>
      <c r="V29" s="14"/>
      <c r="W29" s="24"/>
      <c r="X29" s="24"/>
      <c r="Y29" s="24"/>
    </row>
    <row r="30" spans="1:25" x14ac:dyDescent="0.2">
      <c r="A30" s="192">
        <f t="shared" si="0"/>
        <v>0.47499999999999976</v>
      </c>
      <c r="B30" s="171">
        <v>1</v>
      </c>
      <c r="C30" s="161"/>
      <c r="D30" s="161"/>
      <c r="E30" s="163"/>
      <c r="F30" s="163"/>
      <c r="G30" s="164"/>
      <c r="H30" s="175">
        <f t="shared" ref="H30:H54" si="2">H29+TIME(0,4,0)</f>
        <v>0.67083333333333262</v>
      </c>
      <c r="I30" s="171">
        <v>1</v>
      </c>
      <c r="J30" s="161"/>
      <c r="K30" s="161"/>
      <c r="L30" s="163"/>
      <c r="M30" s="163"/>
      <c r="N30" s="164"/>
      <c r="P30" s="9"/>
      <c r="Q30" s="9"/>
      <c r="R30" s="9"/>
      <c r="S30" s="13"/>
      <c r="V30" s="17"/>
    </row>
    <row r="31" spans="1:25" ht="13.5" thickBot="1" x14ac:dyDescent="0.25">
      <c r="A31" s="203">
        <f t="shared" si="0"/>
        <v>0.47777777777777752</v>
      </c>
      <c r="B31" s="171">
        <v>1</v>
      </c>
      <c r="C31" s="161"/>
      <c r="D31" s="161"/>
      <c r="E31" s="163"/>
      <c r="F31" s="163"/>
      <c r="G31" s="164"/>
      <c r="H31" s="175">
        <f t="shared" si="2"/>
        <v>0.67361111111111038</v>
      </c>
      <c r="I31" s="171">
        <v>1</v>
      </c>
      <c r="J31" s="161"/>
      <c r="K31" s="161"/>
      <c r="L31" s="163"/>
      <c r="M31" s="163"/>
      <c r="N31" s="164"/>
      <c r="Q31" s="13"/>
      <c r="R31" s="14"/>
      <c r="S31" s="24"/>
      <c r="T31" s="24"/>
      <c r="U31" s="41"/>
    </row>
    <row r="32" spans="1:25" ht="13.5" thickBot="1" x14ac:dyDescent="0.25">
      <c r="A32" s="204">
        <f>A31+TIME(0,4,0)</f>
        <v>0.48055555555555529</v>
      </c>
      <c r="B32" s="184"/>
      <c r="C32" s="161"/>
      <c r="D32" s="161"/>
      <c r="E32" s="163"/>
      <c r="F32" s="163"/>
      <c r="G32" s="164"/>
      <c r="H32" s="175">
        <f t="shared" si="2"/>
        <v>0.67638888888888815</v>
      </c>
      <c r="I32" s="171">
        <v>1</v>
      </c>
      <c r="J32" s="161"/>
      <c r="K32" s="161"/>
      <c r="L32" s="163"/>
      <c r="M32" s="163"/>
      <c r="N32" s="164"/>
      <c r="P32" s="9"/>
      <c r="Q32" s="9"/>
      <c r="R32" s="9"/>
      <c r="S32" s="9"/>
      <c r="T32" s="9"/>
    </row>
    <row r="33" spans="1:22" ht="13.5" thickBot="1" x14ac:dyDescent="0.25">
      <c r="A33" s="185">
        <f t="shared" si="0"/>
        <v>0.48333333333333306</v>
      </c>
      <c r="B33" s="186"/>
      <c r="C33" s="187"/>
      <c r="D33" s="187"/>
      <c r="E33" s="188"/>
      <c r="F33" s="188"/>
      <c r="G33" s="189"/>
      <c r="H33" s="175">
        <f t="shared" si="2"/>
        <v>0.67916666666666592</v>
      </c>
      <c r="I33" s="171">
        <v>1</v>
      </c>
      <c r="J33" s="161"/>
      <c r="K33" s="161"/>
      <c r="L33" s="163"/>
      <c r="M33" s="163"/>
      <c r="N33" s="164"/>
      <c r="R33" s="9"/>
      <c r="S33" s="9"/>
      <c r="T33" s="9"/>
    </row>
    <row r="34" spans="1:22" ht="13.5" thickBot="1" x14ac:dyDescent="0.25">
      <c r="A34" s="160">
        <f>A33+TIME(0,20,0)</f>
        <v>0.49722222222222195</v>
      </c>
      <c r="B34" s="184"/>
      <c r="C34" s="161"/>
      <c r="D34" s="161"/>
      <c r="E34" s="163"/>
      <c r="F34" s="163"/>
      <c r="G34" s="164"/>
      <c r="H34" s="175">
        <f t="shared" si="2"/>
        <v>0.68194444444444369</v>
      </c>
      <c r="I34" s="171">
        <v>1</v>
      </c>
      <c r="J34" s="161"/>
      <c r="K34" s="161"/>
      <c r="L34" s="163"/>
      <c r="M34" s="163"/>
      <c r="N34" s="164"/>
      <c r="P34" s="9"/>
      <c r="Q34" s="9"/>
      <c r="R34" s="9"/>
      <c r="S34" s="9"/>
      <c r="T34" s="9"/>
    </row>
    <row r="35" spans="1:22" x14ac:dyDescent="0.2">
      <c r="A35" s="160">
        <f t="shared" si="0"/>
        <v>0.49999999999999972</v>
      </c>
      <c r="B35" s="151">
        <v>1</v>
      </c>
      <c r="C35" s="161"/>
      <c r="D35" s="161"/>
      <c r="E35" s="163"/>
      <c r="F35" s="163"/>
      <c r="G35" s="164"/>
      <c r="H35" s="175">
        <f t="shared" si="2"/>
        <v>0.68472222222222145</v>
      </c>
      <c r="I35" s="171">
        <v>1</v>
      </c>
      <c r="J35" s="161"/>
      <c r="K35" s="161"/>
      <c r="L35" s="163"/>
      <c r="M35" s="163"/>
      <c r="N35" s="164"/>
      <c r="R35" s="9"/>
      <c r="S35" s="9"/>
      <c r="T35" s="9"/>
      <c r="V35" s="8"/>
    </row>
    <row r="36" spans="1:22" x14ac:dyDescent="0.2">
      <c r="A36" s="160">
        <f t="shared" si="0"/>
        <v>0.50277777777777755</v>
      </c>
      <c r="B36" s="171">
        <v>1</v>
      </c>
      <c r="C36" s="161"/>
      <c r="D36" s="161"/>
      <c r="E36" s="163"/>
      <c r="F36" s="163"/>
      <c r="G36" s="164"/>
      <c r="H36" s="205">
        <f t="shared" si="2"/>
        <v>0.68749999999999922</v>
      </c>
      <c r="I36" s="202"/>
      <c r="J36" s="161"/>
      <c r="K36" s="161"/>
      <c r="L36" s="163"/>
      <c r="M36" s="163"/>
      <c r="N36" s="164"/>
      <c r="R36" s="9"/>
      <c r="S36" s="9"/>
      <c r="T36" s="9"/>
    </row>
    <row r="37" spans="1:22" x14ac:dyDescent="0.2">
      <c r="A37" s="160">
        <f t="shared" si="0"/>
        <v>0.50555555555555531</v>
      </c>
      <c r="B37" s="171">
        <v>1</v>
      </c>
      <c r="C37" s="161"/>
      <c r="D37" s="161"/>
      <c r="E37" s="163"/>
      <c r="F37" s="163"/>
      <c r="G37" s="164"/>
      <c r="H37" s="205">
        <f t="shared" si="2"/>
        <v>0.69027777777777699</v>
      </c>
      <c r="I37" s="171">
        <v>1</v>
      </c>
      <c r="J37" s="161"/>
      <c r="K37" s="161"/>
      <c r="L37" s="163"/>
      <c r="M37" s="163"/>
      <c r="N37" s="164"/>
      <c r="R37" s="9"/>
      <c r="S37" s="9"/>
      <c r="T37" s="9"/>
    </row>
    <row r="38" spans="1:22" x14ac:dyDescent="0.2">
      <c r="A38" s="160">
        <f t="shared" si="0"/>
        <v>0.50833333333333308</v>
      </c>
      <c r="B38" s="171">
        <v>1</v>
      </c>
      <c r="C38" s="161"/>
      <c r="D38" s="161"/>
      <c r="E38" s="163"/>
      <c r="F38" s="163"/>
      <c r="G38" s="164"/>
      <c r="H38" s="205">
        <f t="shared" si="2"/>
        <v>0.69305555555555476</v>
      </c>
      <c r="I38" s="171">
        <v>1</v>
      </c>
      <c r="J38" s="161"/>
      <c r="K38" s="161"/>
      <c r="L38" s="163"/>
      <c r="M38" s="163"/>
      <c r="N38" s="164"/>
      <c r="R38" s="9"/>
      <c r="S38" s="9"/>
      <c r="T38" s="9"/>
      <c r="U38" t="s">
        <v>0</v>
      </c>
    </row>
    <row r="39" spans="1:22" x14ac:dyDescent="0.2">
      <c r="A39" s="160">
        <f t="shared" si="0"/>
        <v>0.51111111111111085</v>
      </c>
      <c r="B39" s="171">
        <v>1</v>
      </c>
      <c r="C39" s="161"/>
      <c r="D39" s="161"/>
      <c r="E39" s="163"/>
      <c r="F39" s="163"/>
      <c r="G39" s="164"/>
      <c r="H39" s="205">
        <f t="shared" si="2"/>
        <v>0.69583333333333253</v>
      </c>
      <c r="I39" s="171"/>
      <c r="J39" s="161"/>
      <c r="K39" s="161"/>
      <c r="L39" s="163"/>
      <c r="M39" s="176"/>
      <c r="N39" s="164"/>
      <c r="R39" s="14"/>
      <c r="S39" s="14"/>
      <c r="T39" s="24"/>
      <c r="U39" s="24"/>
      <c r="V39" s="24"/>
    </row>
    <row r="40" spans="1:22" x14ac:dyDescent="0.2">
      <c r="A40" s="160">
        <f t="shared" si="0"/>
        <v>0.51388888888888862</v>
      </c>
      <c r="B40" s="171">
        <v>1</v>
      </c>
      <c r="C40" s="161"/>
      <c r="D40" s="161"/>
      <c r="E40" s="163"/>
      <c r="F40" s="163"/>
      <c r="G40" s="164"/>
      <c r="H40" s="205">
        <f t="shared" si="2"/>
        <v>0.69861111111111029</v>
      </c>
      <c r="I40" s="171">
        <v>1</v>
      </c>
      <c r="J40" s="161"/>
      <c r="K40" s="161"/>
      <c r="L40" s="163"/>
      <c r="M40" s="163"/>
      <c r="N40" s="164"/>
      <c r="R40" s="14"/>
      <c r="S40" s="14"/>
      <c r="T40" s="24"/>
      <c r="U40" s="24"/>
      <c r="V40" s="24"/>
    </row>
    <row r="41" spans="1:22" x14ac:dyDescent="0.2">
      <c r="A41" s="160">
        <f t="shared" si="0"/>
        <v>0.51666666666666639</v>
      </c>
      <c r="B41" s="171">
        <v>1</v>
      </c>
      <c r="C41" s="161"/>
      <c r="D41" s="161"/>
      <c r="E41" s="176"/>
      <c r="F41" s="176"/>
      <c r="G41" s="164"/>
      <c r="H41" s="205">
        <f t="shared" si="2"/>
        <v>0.70138888888888806</v>
      </c>
      <c r="I41" s="206"/>
      <c r="J41" s="161"/>
      <c r="K41" s="161"/>
      <c r="L41" s="163"/>
      <c r="M41" s="163"/>
      <c r="N41" s="164"/>
      <c r="R41" s="14"/>
      <c r="S41" s="14"/>
      <c r="T41" s="24"/>
      <c r="U41" s="24"/>
      <c r="V41" s="24"/>
    </row>
    <row r="42" spans="1:22" ht="13.5" thickBot="1" x14ac:dyDescent="0.25">
      <c r="A42" s="160">
        <f t="shared" si="0"/>
        <v>0.51944444444444415</v>
      </c>
      <c r="B42" s="171">
        <v>1</v>
      </c>
      <c r="C42" s="161"/>
      <c r="D42" s="161"/>
      <c r="E42" s="163"/>
      <c r="F42" s="176"/>
      <c r="G42" s="164"/>
      <c r="H42" s="205">
        <f t="shared" si="2"/>
        <v>0.70416666666666583</v>
      </c>
      <c r="I42" s="206"/>
      <c r="J42" s="161"/>
      <c r="K42" s="161"/>
      <c r="L42" s="163"/>
      <c r="M42" s="163"/>
      <c r="N42" s="164"/>
      <c r="R42" s="14"/>
      <c r="S42" s="14"/>
      <c r="T42" s="24"/>
      <c r="U42" s="24"/>
      <c r="V42" s="24"/>
    </row>
    <row r="43" spans="1:22" ht="13.5" thickBot="1" x14ac:dyDescent="0.25">
      <c r="A43" s="160">
        <f t="shared" si="0"/>
        <v>0.52222222222222192</v>
      </c>
      <c r="B43" s="171">
        <f>SUM(B3:B42)</f>
        <v>34</v>
      </c>
      <c r="C43" s="161"/>
      <c r="D43" s="161"/>
      <c r="E43" s="163"/>
      <c r="F43" s="163"/>
      <c r="G43" s="164"/>
      <c r="H43" s="185">
        <f t="shared" si="2"/>
        <v>0.7069444444444436</v>
      </c>
      <c r="I43" s="186"/>
      <c r="J43" s="187"/>
      <c r="K43" s="187"/>
      <c r="L43" s="188"/>
      <c r="M43" s="188"/>
      <c r="N43" s="189"/>
      <c r="R43" s="13"/>
      <c r="S43" s="14"/>
      <c r="T43" s="24"/>
      <c r="U43" s="24"/>
      <c r="V43" s="41"/>
    </row>
    <row r="44" spans="1:22" x14ac:dyDescent="0.2">
      <c r="A44" s="160">
        <f t="shared" si="0"/>
        <v>0.52499999999999969</v>
      </c>
      <c r="B44" s="171"/>
      <c r="C44" s="161"/>
      <c r="D44" s="161"/>
      <c r="E44" s="163"/>
      <c r="F44" s="163"/>
      <c r="G44" s="164"/>
      <c r="H44" s="205">
        <f>H43+TIME(0,10,0)</f>
        <v>0.71388888888888802</v>
      </c>
      <c r="I44" s="171"/>
      <c r="J44" s="161"/>
      <c r="K44" s="161"/>
      <c r="L44" s="163"/>
      <c r="M44" s="163"/>
      <c r="N44" s="164"/>
      <c r="R44" s="9"/>
      <c r="S44" s="9"/>
      <c r="T44" s="9"/>
    </row>
    <row r="45" spans="1:22" x14ac:dyDescent="0.2">
      <c r="A45" s="160">
        <f t="shared" si="0"/>
        <v>0.52777777777777746</v>
      </c>
      <c r="B45" s="171"/>
      <c r="C45" s="161"/>
      <c r="D45" s="161"/>
      <c r="E45" s="163"/>
      <c r="F45" s="163"/>
      <c r="G45" s="164"/>
      <c r="H45" s="205">
        <f t="shared" si="2"/>
        <v>0.71666666666666579</v>
      </c>
      <c r="I45" s="171"/>
      <c r="J45" s="161"/>
      <c r="K45" s="161"/>
      <c r="L45" s="163"/>
      <c r="M45" s="163"/>
      <c r="N45" s="164"/>
      <c r="R45" s="9"/>
      <c r="S45" s="9"/>
      <c r="T45" s="9"/>
    </row>
    <row r="46" spans="1:22" x14ac:dyDescent="0.2">
      <c r="A46" s="160">
        <f t="shared" si="0"/>
        <v>0.53055555555555522</v>
      </c>
      <c r="B46" s="171"/>
      <c r="C46" s="161"/>
      <c r="D46" s="161"/>
      <c r="E46" s="163"/>
      <c r="F46" s="163"/>
      <c r="G46" s="164"/>
      <c r="H46" s="205">
        <f t="shared" si="2"/>
        <v>0.71944444444444355</v>
      </c>
      <c r="I46" s="171"/>
      <c r="J46" s="161"/>
      <c r="K46" s="161"/>
      <c r="L46" s="163"/>
      <c r="M46" s="163"/>
      <c r="N46" s="164"/>
      <c r="R46" s="9"/>
      <c r="S46" s="9"/>
      <c r="T46" s="9"/>
    </row>
    <row r="47" spans="1:22" x14ac:dyDescent="0.2">
      <c r="A47" s="160">
        <f t="shared" si="0"/>
        <v>0.53333333333333299</v>
      </c>
      <c r="B47" s="171"/>
      <c r="C47" s="161"/>
      <c r="D47" s="161"/>
      <c r="E47" s="163"/>
      <c r="F47" s="163"/>
      <c r="G47" s="164"/>
      <c r="H47" s="205">
        <f t="shared" si="2"/>
        <v>0.72222222222222132</v>
      </c>
      <c r="I47" s="171"/>
      <c r="J47" s="161"/>
      <c r="K47" s="161"/>
      <c r="L47" s="163"/>
      <c r="M47" s="163"/>
      <c r="N47" s="164"/>
      <c r="R47" s="9"/>
      <c r="S47" s="9"/>
      <c r="T47" s="9"/>
    </row>
    <row r="48" spans="1:22" x14ac:dyDescent="0.2">
      <c r="A48" s="160">
        <f t="shared" si="0"/>
        <v>0.53611111111111076</v>
      </c>
      <c r="B48" s="171"/>
      <c r="C48" s="161"/>
      <c r="D48" s="161"/>
      <c r="E48" s="163"/>
      <c r="F48" s="163"/>
      <c r="G48" s="164"/>
      <c r="H48" s="205">
        <f t="shared" si="2"/>
        <v>0.72499999999999909</v>
      </c>
      <c r="I48" s="171"/>
      <c r="J48" s="161"/>
      <c r="K48" s="161"/>
      <c r="L48" s="163"/>
      <c r="M48" s="163"/>
      <c r="N48" s="164"/>
      <c r="R48" s="9"/>
      <c r="S48" s="9"/>
      <c r="T48" s="9"/>
    </row>
    <row r="49" spans="1:20" x14ac:dyDescent="0.2">
      <c r="A49" s="160">
        <f t="shared" si="0"/>
        <v>0.53888888888888853</v>
      </c>
      <c r="B49" s="171"/>
      <c r="C49" s="161"/>
      <c r="D49" s="161"/>
      <c r="E49" s="163"/>
      <c r="F49" s="163"/>
      <c r="G49" s="164"/>
      <c r="H49" s="205">
        <f t="shared" si="2"/>
        <v>0.72777777777777686</v>
      </c>
      <c r="I49" s="171"/>
      <c r="J49" s="161"/>
      <c r="K49" s="161"/>
      <c r="L49" s="163"/>
      <c r="M49" s="163"/>
      <c r="N49" s="164"/>
      <c r="P49" s="9"/>
      <c r="Q49" s="9"/>
      <c r="R49" s="9"/>
      <c r="S49" s="9"/>
      <c r="T49" s="9"/>
    </row>
    <row r="50" spans="1:20" x14ac:dyDescent="0.2">
      <c r="A50" s="160">
        <f t="shared" si="0"/>
        <v>0.5416666666666663</v>
      </c>
      <c r="B50" s="171"/>
      <c r="C50" s="161"/>
      <c r="D50" s="161"/>
      <c r="E50" s="163"/>
      <c r="F50" s="163"/>
      <c r="G50" s="164"/>
      <c r="H50" s="205">
        <f t="shared" si="2"/>
        <v>0.73055555555555463</v>
      </c>
      <c r="I50" s="171"/>
      <c r="J50" s="161"/>
      <c r="K50" s="161"/>
      <c r="L50" s="163"/>
      <c r="M50" s="163"/>
      <c r="N50" s="164"/>
      <c r="R50" s="9"/>
      <c r="S50" s="9"/>
      <c r="T50" s="9"/>
    </row>
    <row r="51" spans="1:20" x14ac:dyDescent="0.2">
      <c r="A51" s="160">
        <f t="shared" si="0"/>
        <v>0.54444444444444406</v>
      </c>
      <c r="B51" s="171"/>
      <c r="C51" s="161"/>
      <c r="D51" s="161"/>
      <c r="E51" s="176"/>
      <c r="F51" s="176"/>
      <c r="G51" s="164"/>
      <c r="H51" s="205">
        <f t="shared" si="2"/>
        <v>0.73333333333333239</v>
      </c>
      <c r="I51" s="171"/>
      <c r="J51" s="161"/>
      <c r="K51" s="161"/>
      <c r="L51" s="163"/>
      <c r="M51" s="163"/>
      <c r="N51" s="164"/>
      <c r="S51" s="9"/>
      <c r="T51" s="9"/>
    </row>
    <row r="52" spans="1:20" x14ac:dyDescent="0.2">
      <c r="A52" s="160">
        <f t="shared" si="0"/>
        <v>0.54722222222222183</v>
      </c>
      <c r="B52" s="171"/>
      <c r="C52" s="161"/>
      <c r="D52" s="161"/>
      <c r="E52" s="163"/>
      <c r="F52" s="176"/>
      <c r="G52" s="164"/>
      <c r="H52" s="205">
        <f t="shared" si="2"/>
        <v>0.73611111111111016</v>
      </c>
      <c r="I52" s="171"/>
      <c r="J52" s="161"/>
      <c r="K52" s="161"/>
      <c r="L52" s="176"/>
      <c r="M52" s="163"/>
      <c r="N52" s="164"/>
      <c r="S52" s="9"/>
      <c r="T52" s="9"/>
    </row>
    <row r="53" spans="1:20" x14ac:dyDescent="0.2">
      <c r="A53" s="160">
        <f t="shared" si="0"/>
        <v>0.5499999999999996</v>
      </c>
      <c r="B53" s="171"/>
      <c r="C53" s="161"/>
      <c r="D53" s="161"/>
      <c r="E53" s="163"/>
      <c r="F53" s="163"/>
      <c r="G53" s="164"/>
      <c r="H53" s="205">
        <f t="shared" si="2"/>
        <v>0.73888888888888793</v>
      </c>
      <c r="I53" s="171"/>
      <c r="J53" s="161"/>
      <c r="K53" s="161"/>
      <c r="L53" s="163"/>
      <c r="M53" s="163"/>
      <c r="N53" s="164"/>
      <c r="S53" s="9"/>
      <c r="T53" s="9"/>
    </row>
    <row r="54" spans="1:20" ht="13.5" thickBot="1" x14ac:dyDescent="0.25">
      <c r="A54" s="207">
        <f t="shared" si="0"/>
        <v>0.55277777777777737</v>
      </c>
      <c r="B54" s="208"/>
      <c r="C54" s="209"/>
      <c r="D54" s="209"/>
      <c r="E54" s="210"/>
      <c r="F54" s="210"/>
      <c r="G54" s="211"/>
      <c r="H54" s="212">
        <f t="shared" si="2"/>
        <v>0.7416666666666657</v>
      </c>
      <c r="I54" s="208"/>
      <c r="J54" s="209"/>
      <c r="K54" s="209"/>
      <c r="L54" s="210"/>
      <c r="M54" s="210"/>
      <c r="N54" s="211"/>
      <c r="S54" s="9"/>
      <c r="T54" s="9"/>
    </row>
    <row r="55" spans="1:20" ht="13.5" thickTop="1" x14ac:dyDescent="0.2">
      <c r="A55" s="102" t="s">
        <v>15</v>
      </c>
      <c r="B55" s="103"/>
      <c r="C55" s="104"/>
      <c r="D55" s="105" t="s">
        <v>27</v>
      </c>
      <c r="E55" s="106"/>
      <c r="F55" s="106"/>
      <c r="G55" s="107"/>
      <c r="H55" s="108" t="s">
        <v>12</v>
      </c>
      <c r="I55" s="103"/>
      <c r="J55" s="103"/>
      <c r="K55" s="109" t="s">
        <v>34</v>
      </c>
      <c r="L55" s="106"/>
      <c r="M55" s="106"/>
      <c r="N55" s="110"/>
      <c r="R55" s="9"/>
      <c r="S55" s="9"/>
      <c r="T55" s="9"/>
    </row>
    <row r="56" spans="1:20" x14ac:dyDescent="0.2">
      <c r="A56" s="111" t="s">
        <v>16</v>
      </c>
      <c r="B56" s="112"/>
      <c r="C56" s="113"/>
      <c r="D56" s="114" t="s">
        <v>84</v>
      </c>
      <c r="E56" s="115"/>
      <c r="F56" s="115"/>
      <c r="G56" s="116"/>
      <c r="H56" s="117" t="s">
        <v>13</v>
      </c>
      <c r="I56" s="112"/>
      <c r="J56" s="112"/>
      <c r="K56" s="91" t="s">
        <v>85</v>
      </c>
      <c r="L56" s="115"/>
      <c r="M56" s="115"/>
      <c r="N56" s="116"/>
      <c r="P56" s="9"/>
      <c r="Q56" s="9"/>
      <c r="R56" s="9"/>
      <c r="S56" s="9"/>
      <c r="T56" s="9"/>
    </row>
    <row r="57" spans="1:20" x14ac:dyDescent="0.2">
      <c r="A57" s="111" t="s">
        <v>17</v>
      </c>
      <c r="B57" s="112"/>
      <c r="C57" s="113"/>
      <c r="D57" s="114" t="s">
        <v>31</v>
      </c>
      <c r="E57" s="115"/>
      <c r="F57" s="115"/>
      <c r="G57" s="118"/>
      <c r="H57" s="117" t="s">
        <v>25</v>
      </c>
      <c r="I57" s="112"/>
      <c r="J57" s="112"/>
      <c r="K57" s="91" t="s">
        <v>86</v>
      </c>
      <c r="L57" s="115"/>
      <c r="M57" s="115"/>
      <c r="N57" s="116"/>
      <c r="R57" s="9"/>
      <c r="S57" s="9"/>
      <c r="T57" s="9"/>
    </row>
    <row r="58" spans="1:20" x14ac:dyDescent="0.2">
      <c r="A58" s="111" t="s">
        <v>18</v>
      </c>
      <c r="B58" s="112"/>
      <c r="C58" s="113"/>
      <c r="D58" s="114" t="s">
        <v>105</v>
      </c>
      <c r="E58" s="119"/>
      <c r="F58" s="119"/>
      <c r="G58" s="118"/>
      <c r="H58" s="117" t="s">
        <v>26</v>
      </c>
      <c r="I58" s="120"/>
      <c r="J58" s="112"/>
      <c r="K58" s="91" t="s">
        <v>106</v>
      </c>
      <c r="L58" s="115"/>
      <c r="M58" s="115"/>
      <c r="N58" s="116"/>
      <c r="P58" s="9"/>
      <c r="Q58" s="9"/>
      <c r="R58" s="9"/>
      <c r="S58" s="9"/>
      <c r="T58" s="9"/>
    </row>
    <row r="59" spans="1:20" x14ac:dyDescent="0.2">
      <c r="A59" s="111" t="s">
        <v>19</v>
      </c>
      <c r="B59" s="112"/>
      <c r="C59" s="120"/>
      <c r="D59" s="114" t="s">
        <v>88</v>
      </c>
      <c r="E59" s="115"/>
      <c r="F59" s="115"/>
      <c r="G59" s="118"/>
      <c r="H59" s="117" t="s">
        <v>89</v>
      </c>
      <c r="I59" s="120"/>
      <c r="J59" s="112"/>
      <c r="K59" s="91" t="s">
        <v>90</v>
      </c>
      <c r="L59" s="115"/>
      <c r="M59" s="115"/>
      <c r="N59" s="116"/>
      <c r="S59" s="9"/>
      <c r="T59" s="9"/>
    </row>
    <row r="60" spans="1:20" x14ac:dyDescent="0.2">
      <c r="A60" s="111" t="s">
        <v>20</v>
      </c>
      <c r="B60" s="120"/>
      <c r="C60" s="120"/>
      <c r="D60" s="114" t="s">
        <v>91</v>
      </c>
      <c r="E60" s="115"/>
      <c r="F60" s="115"/>
      <c r="G60" s="118"/>
      <c r="H60" s="117" t="s">
        <v>108</v>
      </c>
      <c r="I60" s="120"/>
      <c r="J60" s="120"/>
      <c r="K60" s="91" t="s">
        <v>35</v>
      </c>
      <c r="L60" s="119"/>
      <c r="M60" s="119"/>
      <c r="N60" s="118"/>
      <c r="P60" s="9"/>
      <c r="Q60" s="9"/>
      <c r="R60" s="9"/>
      <c r="S60" s="9"/>
      <c r="T60" s="9"/>
    </row>
    <row r="61" spans="1:20" x14ac:dyDescent="0.2">
      <c r="A61" s="111" t="s">
        <v>22</v>
      </c>
      <c r="B61" s="120"/>
      <c r="C61" s="120"/>
      <c r="D61" s="114" t="s">
        <v>28</v>
      </c>
      <c r="E61" s="115"/>
      <c r="F61" s="115"/>
      <c r="G61" s="118"/>
      <c r="H61" s="117" t="s">
        <v>109</v>
      </c>
      <c r="I61" s="120"/>
      <c r="J61" s="120"/>
      <c r="K61" s="91" t="s">
        <v>94</v>
      </c>
      <c r="L61" s="119"/>
      <c r="M61" s="119"/>
      <c r="N61" s="118"/>
      <c r="R61" s="9"/>
      <c r="S61" s="9"/>
      <c r="T61" s="9"/>
    </row>
    <row r="62" spans="1:20" x14ac:dyDescent="0.2">
      <c r="A62" s="111" t="s">
        <v>21</v>
      </c>
      <c r="B62" s="120"/>
      <c r="C62" s="120"/>
      <c r="D62" s="114" t="s">
        <v>29</v>
      </c>
      <c r="E62" s="115"/>
      <c r="F62" s="115"/>
      <c r="G62" s="118"/>
      <c r="H62" s="117" t="s">
        <v>110</v>
      </c>
      <c r="I62" s="120"/>
      <c r="J62" s="120"/>
      <c r="K62" s="91" t="s">
        <v>95</v>
      </c>
      <c r="L62" s="119"/>
      <c r="M62" s="119"/>
      <c r="N62" s="118"/>
      <c r="P62" s="9"/>
      <c r="Q62" s="9"/>
      <c r="R62" s="9"/>
      <c r="S62" s="9"/>
      <c r="T62" s="9"/>
    </row>
    <row r="63" spans="1:20" x14ac:dyDescent="0.2">
      <c r="A63" s="111" t="s">
        <v>14</v>
      </c>
      <c r="B63" s="112"/>
      <c r="C63" s="112"/>
      <c r="D63" s="91" t="s">
        <v>30</v>
      </c>
      <c r="E63" s="119"/>
      <c r="F63" s="119"/>
      <c r="G63" s="118"/>
      <c r="H63" s="117" t="s">
        <v>111</v>
      </c>
      <c r="I63" s="90"/>
      <c r="J63" s="120"/>
      <c r="K63" s="91" t="s">
        <v>83</v>
      </c>
      <c r="L63" s="115"/>
      <c r="M63" s="115"/>
      <c r="N63" s="116"/>
    </row>
    <row r="64" spans="1:20" ht="13.5" thickBot="1" x14ac:dyDescent="0.25">
      <c r="A64" s="121" t="s">
        <v>11</v>
      </c>
      <c r="B64" s="94"/>
      <c r="C64" s="94"/>
      <c r="D64" s="122" t="s">
        <v>96</v>
      </c>
      <c r="E64" s="123"/>
      <c r="F64" s="123"/>
      <c r="G64" s="96"/>
      <c r="H64" s="124"/>
      <c r="I64" s="123"/>
      <c r="J64" s="125"/>
      <c r="K64" s="95"/>
      <c r="L64" s="123"/>
      <c r="M64" s="123"/>
      <c r="N64" s="96"/>
    </row>
    <row r="65" ht="13.5" thickTop="1" x14ac:dyDescent="0.2"/>
  </sheetData>
  <mergeCells count="1">
    <mergeCell ref="A1:N1"/>
  </mergeCells>
  <pageMargins left="0.25" right="0.25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47"/>
  <sheetViews>
    <sheetView zoomScaleNormal="100" workbookViewId="0">
      <selection activeCell="N25" sqref="N25"/>
    </sheetView>
  </sheetViews>
  <sheetFormatPr defaultRowHeight="12.75" x14ac:dyDescent="0.2"/>
  <cols>
    <col min="1" max="1" width="7.28515625" customWidth="1"/>
    <col min="2" max="2" width="6.140625" customWidth="1"/>
    <col min="3" max="3" width="24.140625" customWidth="1"/>
    <col min="4" max="4" width="5.42578125" customWidth="1"/>
    <col min="5" max="5" width="5" customWidth="1"/>
    <col min="6" max="6" width="3.42578125" customWidth="1"/>
    <col min="7" max="7" width="5.28515625" customWidth="1"/>
    <col min="8" max="8" width="5.85546875" customWidth="1"/>
    <col min="9" max="9" width="21.28515625" customWidth="1"/>
    <col min="10" max="10" width="6.42578125" customWidth="1"/>
    <col min="11" max="11" width="5.140625" customWidth="1"/>
    <col min="12" max="12" width="4" customWidth="1"/>
  </cols>
  <sheetData>
    <row r="1" spans="1:18" ht="20.25" thickTop="1" thickBot="1" x14ac:dyDescent="0.25">
      <c r="A1" s="299" t="s">
        <v>43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1"/>
    </row>
    <row r="2" spans="1:18" ht="13.5" thickBot="1" x14ac:dyDescent="0.25">
      <c r="A2" s="44" t="s">
        <v>1</v>
      </c>
      <c r="B2" s="45" t="s">
        <v>36</v>
      </c>
      <c r="C2" s="45" t="s">
        <v>37</v>
      </c>
      <c r="D2" s="45" t="s">
        <v>38</v>
      </c>
      <c r="E2" s="45"/>
      <c r="F2" s="46" t="s">
        <v>39</v>
      </c>
      <c r="G2" s="56" t="s">
        <v>40</v>
      </c>
      <c r="H2" s="63" t="s">
        <v>41</v>
      </c>
      <c r="I2" s="63" t="s">
        <v>37</v>
      </c>
      <c r="J2" s="63" t="s">
        <v>38</v>
      </c>
      <c r="K2" s="63"/>
      <c r="L2" s="64" t="s">
        <v>42</v>
      </c>
    </row>
    <row r="3" spans="1:18" x14ac:dyDescent="0.2">
      <c r="A3" s="47">
        <v>0.35416666666666669</v>
      </c>
      <c r="B3" s="36"/>
      <c r="C3" s="36"/>
      <c r="D3" s="38"/>
      <c r="E3" s="36"/>
      <c r="F3" s="55"/>
      <c r="G3" s="57">
        <f>A43+TIME(0,4,0)</f>
        <v>0.48194444444444406</v>
      </c>
      <c r="H3" s="30"/>
      <c r="I3" s="30"/>
      <c r="J3" s="19"/>
      <c r="K3" s="30"/>
      <c r="L3" s="51"/>
    </row>
    <row r="4" spans="1:18" x14ac:dyDescent="0.2">
      <c r="A4" s="48">
        <f>A3+TIME(0,4,0)</f>
        <v>0.35694444444444445</v>
      </c>
      <c r="B4" s="29"/>
      <c r="C4" s="29"/>
      <c r="D4" s="20"/>
      <c r="E4" s="29"/>
      <c r="F4" s="6"/>
      <c r="G4" s="58">
        <f>G3+TIME(0,4,0)</f>
        <v>0.48472222222222183</v>
      </c>
      <c r="H4" s="29"/>
      <c r="I4" s="29"/>
      <c r="J4" s="20"/>
      <c r="K4" s="29"/>
      <c r="L4" s="52"/>
    </row>
    <row r="5" spans="1:18" x14ac:dyDescent="0.2">
      <c r="A5" s="48">
        <f>A4+TIME(0,8,0)</f>
        <v>0.36249999999999999</v>
      </c>
      <c r="B5" s="29"/>
      <c r="C5" s="29"/>
      <c r="D5" s="20"/>
      <c r="E5" s="29"/>
      <c r="F5" s="6"/>
      <c r="G5" s="58">
        <f>G4+TIME(0,4,0)</f>
        <v>0.4874999999999996</v>
      </c>
      <c r="H5" s="29"/>
      <c r="I5" s="29"/>
      <c r="J5" s="20"/>
      <c r="K5" s="29"/>
      <c r="L5" s="52"/>
      <c r="N5" s="14"/>
      <c r="O5" s="14"/>
      <c r="P5" s="23"/>
    </row>
    <row r="6" spans="1:18" x14ac:dyDescent="0.2">
      <c r="A6" s="48">
        <f t="shared" ref="A6:A32" si="0">A5+TIME(0,4,0)</f>
        <v>0.36527777777777776</v>
      </c>
      <c r="B6" s="29"/>
      <c r="C6" s="29"/>
      <c r="D6" s="50"/>
      <c r="E6" s="29"/>
      <c r="F6" s="6"/>
      <c r="G6" s="58">
        <f>G5+TIME(0,8,0)</f>
        <v>0.49305555555555514</v>
      </c>
      <c r="H6" s="29"/>
      <c r="I6" s="29"/>
      <c r="J6" s="20"/>
      <c r="K6" s="29"/>
      <c r="L6" s="52"/>
    </row>
    <row r="7" spans="1:18" x14ac:dyDescent="0.2">
      <c r="A7" s="48">
        <f t="shared" si="0"/>
        <v>0.36805555555555552</v>
      </c>
      <c r="B7" s="29"/>
      <c r="C7" s="29"/>
      <c r="D7" s="20"/>
      <c r="E7" s="29"/>
      <c r="F7" s="6"/>
      <c r="G7" s="58">
        <f t="shared" ref="G7:G20" si="1">G6+TIME(0,4,0)</f>
        <v>0.4958333333333329</v>
      </c>
      <c r="H7" s="29"/>
      <c r="I7" s="29"/>
      <c r="J7" s="20"/>
      <c r="K7" s="29"/>
      <c r="L7" s="52"/>
    </row>
    <row r="8" spans="1:18" x14ac:dyDescent="0.2">
      <c r="A8" s="48">
        <f t="shared" si="0"/>
        <v>0.37083333333333329</v>
      </c>
      <c r="B8" s="29"/>
      <c r="C8" s="29"/>
      <c r="D8" s="20"/>
      <c r="E8" s="29"/>
      <c r="F8" s="6"/>
      <c r="G8" s="58">
        <f t="shared" si="1"/>
        <v>0.49861111111111067</v>
      </c>
      <c r="H8" s="29"/>
      <c r="I8" s="29"/>
      <c r="J8" s="20"/>
      <c r="K8" s="29"/>
      <c r="L8" s="52"/>
    </row>
    <row r="9" spans="1:18" x14ac:dyDescent="0.2">
      <c r="A9" s="48">
        <f t="shared" si="0"/>
        <v>0.37361111111111106</v>
      </c>
      <c r="B9" s="29"/>
      <c r="C9" s="29"/>
      <c r="D9" s="20"/>
      <c r="E9" s="29"/>
      <c r="F9" s="6"/>
      <c r="G9" s="58">
        <f t="shared" si="1"/>
        <v>0.50138888888888844</v>
      </c>
      <c r="H9" s="29"/>
      <c r="I9" s="29"/>
      <c r="J9" s="20"/>
      <c r="K9" s="29"/>
      <c r="L9" s="52"/>
    </row>
    <row r="10" spans="1:18" x14ac:dyDescent="0.2">
      <c r="A10" s="48">
        <f t="shared" si="0"/>
        <v>0.37638888888888883</v>
      </c>
      <c r="B10" s="29"/>
      <c r="C10" s="29"/>
      <c r="D10" s="20"/>
      <c r="E10" s="29"/>
      <c r="F10" s="6"/>
      <c r="G10" s="58">
        <f t="shared" si="1"/>
        <v>0.50416666666666621</v>
      </c>
      <c r="H10" s="29"/>
      <c r="I10" s="29"/>
      <c r="J10" s="20"/>
      <c r="K10" s="29"/>
      <c r="L10" s="52"/>
      <c r="N10" s="14"/>
      <c r="O10" s="14"/>
    </row>
    <row r="11" spans="1:18" x14ac:dyDescent="0.2">
      <c r="A11" s="48">
        <f t="shared" si="0"/>
        <v>0.3791666666666666</v>
      </c>
      <c r="B11" s="29"/>
      <c r="C11" s="29"/>
      <c r="D11" s="20"/>
      <c r="E11" s="29"/>
      <c r="F11" s="6"/>
      <c r="G11" s="58">
        <f t="shared" si="1"/>
        <v>0.50694444444444398</v>
      </c>
      <c r="H11" s="29"/>
      <c r="I11" s="29"/>
      <c r="J11" s="20"/>
      <c r="K11" s="29"/>
      <c r="L11" s="52"/>
    </row>
    <row r="12" spans="1:18" x14ac:dyDescent="0.2">
      <c r="A12" s="48">
        <f t="shared" si="0"/>
        <v>0.38194444444444436</v>
      </c>
      <c r="B12" s="29"/>
      <c r="C12" s="29"/>
      <c r="D12" s="20"/>
      <c r="E12" s="29"/>
      <c r="F12" s="6"/>
      <c r="G12" s="58">
        <f t="shared" si="1"/>
        <v>0.50972222222222174</v>
      </c>
      <c r="H12" s="29"/>
      <c r="I12" s="29"/>
      <c r="J12" s="20"/>
      <c r="K12" s="29"/>
      <c r="L12" s="52"/>
    </row>
    <row r="13" spans="1:18" x14ac:dyDescent="0.2">
      <c r="A13" s="48">
        <f t="shared" si="0"/>
        <v>0.38472222222222213</v>
      </c>
      <c r="B13" s="29"/>
      <c r="C13" s="29"/>
      <c r="D13" s="20"/>
      <c r="E13" s="29"/>
      <c r="F13" s="6"/>
      <c r="G13" s="58">
        <f t="shared" si="1"/>
        <v>0.51249999999999951</v>
      </c>
      <c r="H13" s="29"/>
      <c r="I13" s="29"/>
      <c r="J13" s="20"/>
      <c r="K13" s="29"/>
      <c r="L13" s="52"/>
    </row>
    <row r="14" spans="1:18" x14ac:dyDescent="0.2">
      <c r="A14" s="48">
        <f t="shared" si="0"/>
        <v>0.3874999999999999</v>
      </c>
      <c r="B14" s="29"/>
      <c r="C14" s="29"/>
      <c r="D14" s="20"/>
      <c r="E14" s="29"/>
      <c r="F14" s="6"/>
      <c r="G14" s="58">
        <f t="shared" si="1"/>
        <v>0.51527777777777728</v>
      </c>
      <c r="H14" s="29"/>
      <c r="I14" s="29"/>
      <c r="J14" s="20"/>
      <c r="K14" s="29"/>
      <c r="L14" s="52"/>
      <c r="N14" s="14"/>
      <c r="O14" s="14"/>
      <c r="P14" s="23"/>
      <c r="Q14" s="14"/>
      <c r="R14" s="28"/>
    </row>
    <row r="15" spans="1:18" x14ac:dyDescent="0.2">
      <c r="A15" s="48">
        <f t="shared" si="0"/>
        <v>0.39027777777777767</v>
      </c>
      <c r="B15" s="29"/>
      <c r="C15" s="29"/>
      <c r="D15" s="20"/>
      <c r="E15" s="29"/>
      <c r="F15" s="6"/>
      <c r="G15" s="58">
        <f t="shared" si="1"/>
        <v>0.51805555555555505</v>
      </c>
      <c r="H15" s="29"/>
      <c r="I15" s="29"/>
      <c r="J15" s="20"/>
      <c r="K15" s="29"/>
      <c r="L15" s="52"/>
    </row>
    <row r="16" spans="1:18" x14ac:dyDescent="0.2">
      <c r="A16" s="48">
        <f t="shared" si="0"/>
        <v>0.39305555555555544</v>
      </c>
      <c r="B16" s="29"/>
      <c r="C16" s="29"/>
      <c r="D16" s="20"/>
      <c r="E16" s="29"/>
      <c r="F16" s="6"/>
      <c r="G16" s="58">
        <f t="shared" si="1"/>
        <v>0.52083333333333282</v>
      </c>
      <c r="H16" s="29"/>
      <c r="I16" s="29"/>
      <c r="J16" s="20"/>
      <c r="K16" s="29"/>
      <c r="L16" s="52"/>
    </row>
    <row r="17" spans="1:18" x14ac:dyDescent="0.2">
      <c r="A17" s="48">
        <f t="shared" si="0"/>
        <v>0.3958333333333332</v>
      </c>
      <c r="B17" s="29"/>
      <c r="C17" s="29"/>
      <c r="D17" s="20"/>
      <c r="E17" s="29"/>
      <c r="F17" s="6"/>
      <c r="G17" s="58">
        <f t="shared" si="1"/>
        <v>0.52361111111111058</v>
      </c>
      <c r="H17" s="29"/>
      <c r="I17" s="29"/>
      <c r="J17" s="2"/>
      <c r="K17" s="29"/>
      <c r="L17" s="6"/>
      <c r="N17" s="14"/>
      <c r="O17" s="14"/>
    </row>
    <row r="18" spans="1:18" x14ac:dyDescent="0.2">
      <c r="A18" s="48">
        <f>A17+TIME(0,8,0)</f>
        <v>0.40138888888888874</v>
      </c>
      <c r="B18" s="29"/>
      <c r="C18" s="29"/>
      <c r="D18" s="20"/>
      <c r="E18" s="29"/>
      <c r="F18" s="6"/>
      <c r="G18" s="58">
        <f t="shared" si="1"/>
        <v>0.52638888888888835</v>
      </c>
      <c r="H18" s="29"/>
      <c r="I18" s="29"/>
      <c r="J18" s="20"/>
      <c r="K18" s="29"/>
      <c r="L18" s="52"/>
    </row>
    <row r="19" spans="1:18" x14ac:dyDescent="0.2">
      <c r="A19" s="48">
        <f t="shared" si="0"/>
        <v>0.40416666666666651</v>
      </c>
      <c r="B19" s="29"/>
      <c r="C19" s="29"/>
      <c r="D19" s="50"/>
      <c r="E19" s="29"/>
      <c r="F19" s="6"/>
      <c r="G19" s="58">
        <f t="shared" si="1"/>
        <v>0.52916666666666612</v>
      </c>
      <c r="H19" s="29"/>
      <c r="I19" s="29"/>
      <c r="J19" s="20"/>
      <c r="K19" s="29"/>
      <c r="L19" s="52"/>
    </row>
    <row r="20" spans="1:18" x14ac:dyDescent="0.2">
      <c r="A20" s="48">
        <f t="shared" si="0"/>
        <v>0.40694444444444428</v>
      </c>
      <c r="B20" s="29"/>
      <c r="C20" s="29"/>
      <c r="D20" s="20"/>
      <c r="E20" s="29"/>
      <c r="F20" s="6"/>
      <c r="G20" s="58">
        <f t="shared" si="1"/>
        <v>0.53194444444444389</v>
      </c>
      <c r="H20" s="29"/>
      <c r="I20" s="29"/>
      <c r="J20" s="20"/>
      <c r="K20" s="29"/>
      <c r="L20" s="52"/>
      <c r="N20" s="14"/>
      <c r="O20" s="14"/>
      <c r="P20" s="24"/>
    </row>
    <row r="21" spans="1:18" x14ac:dyDescent="0.2">
      <c r="A21" s="48">
        <f t="shared" si="0"/>
        <v>0.40972222222222204</v>
      </c>
      <c r="B21" s="29"/>
      <c r="C21" s="29"/>
      <c r="D21" s="20"/>
      <c r="E21" s="29"/>
      <c r="F21" s="6"/>
      <c r="G21" s="58">
        <f>G20+TIME(0,12,0)</f>
        <v>0.54027777777777719</v>
      </c>
      <c r="H21" s="29"/>
      <c r="I21" s="29"/>
      <c r="J21" s="20"/>
      <c r="K21" s="29"/>
      <c r="L21" s="52"/>
    </row>
    <row r="22" spans="1:18" x14ac:dyDescent="0.2">
      <c r="A22" s="48">
        <f t="shared" si="0"/>
        <v>0.41249999999999981</v>
      </c>
      <c r="B22" s="29"/>
      <c r="C22" s="29"/>
      <c r="D22" s="20"/>
      <c r="E22" s="29"/>
      <c r="F22" s="6"/>
      <c r="G22" s="58">
        <f t="shared" ref="G22:G28" si="2">G21+TIME(0,4,0)</f>
        <v>0.54305555555555496</v>
      </c>
      <c r="H22" s="29"/>
      <c r="I22" s="29"/>
      <c r="J22" s="20"/>
      <c r="K22" s="29"/>
      <c r="L22" s="52"/>
    </row>
    <row r="23" spans="1:18" x14ac:dyDescent="0.2">
      <c r="A23" s="48">
        <f t="shared" si="0"/>
        <v>0.41527777777777758</v>
      </c>
      <c r="B23" s="29"/>
      <c r="C23" s="29"/>
      <c r="D23" s="20"/>
      <c r="E23" s="29"/>
      <c r="F23" s="6"/>
      <c r="G23" s="58">
        <f t="shared" si="2"/>
        <v>0.54583333333333273</v>
      </c>
      <c r="H23" s="29"/>
      <c r="I23" s="29"/>
      <c r="J23" s="20"/>
      <c r="K23" s="29"/>
      <c r="L23" s="52"/>
      <c r="N23" s="14"/>
      <c r="O23" s="14"/>
      <c r="P23" s="24"/>
      <c r="Q23" s="14"/>
      <c r="R23" s="28"/>
    </row>
    <row r="24" spans="1:18" x14ac:dyDescent="0.2">
      <c r="A24" s="48">
        <f t="shared" si="0"/>
        <v>0.41805555555555535</v>
      </c>
      <c r="B24" s="29"/>
      <c r="C24" s="29"/>
      <c r="D24" s="2"/>
      <c r="E24" s="29"/>
      <c r="F24" s="6"/>
      <c r="G24" s="58">
        <f t="shared" si="2"/>
        <v>0.54861111111111049</v>
      </c>
      <c r="H24" s="29"/>
      <c r="I24" s="29"/>
      <c r="J24" s="20"/>
      <c r="K24" s="29"/>
      <c r="L24" s="52"/>
    </row>
    <row r="25" spans="1:18" x14ac:dyDescent="0.2">
      <c r="A25" s="48">
        <f t="shared" si="0"/>
        <v>0.42083333333333311</v>
      </c>
      <c r="B25" s="29"/>
      <c r="C25" s="29"/>
      <c r="D25" s="2"/>
      <c r="E25" s="29"/>
      <c r="F25" s="6"/>
      <c r="G25" s="58">
        <f t="shared" si="2"/>
        <v>0.55138888888888826</v>
      </c>
      <c r="H25" s="29"/>
      <c r="I25" s="29"/>
      <c r="J25" s="20"/>
      <c r="K25" s="29"/>
      <c r="L25" s="52"/>
    </row>
    <row r="26" spans="1:18" x14ac:dyDescent="0.2">
      <c r="A26" s="48">
        <f t="shared" si="0"/>
        <v>0.42361111111111088</v>
      </c>
      <c r="B26" s="29"/>
      <c r="C26" s="29"/>
      <c r="D26" s="2"/>
      <c r="E26" s="29"/>
      <c r="F26" s="6"/>
      <c r="G26" s="58">
        <f>G25+TIME(0,8,0)</f>
        <v>0.5569444444444438</v>
      </c>
      <c r="H26" s="29"/>
      <c r="I26" s="29"/>
      <c r="J26" s="20"/>
      <c r="K26" s="29"/>
      <c r="L26" s="52"/>
      <c r="O26" s="14"/>
      <c r="P26" s="14"/>
      <c r="Q26" s="24"/>
    </row>
    <row r="27" spans="1:18" x14ac:dyDescent="0.2">
      <c r="A27" s="48">
        <f t="shared" si="0"/>
        <v>0.42638888888888865</v>
      </c>
      <c r="B27" s="29"/>
      <c r="C27" s="29"/>
      <c r="D27" s="2"/>
      <c r="E27" s="29"/>
      <c r="F27" s="6"/>
      <c r="G27" s="58">
        <f t="shared" si="2"/>
        <v>0.55972222222222157</v>
      </c>
      <c r="H27" s="29"/>
      <c r="I27" s="33"/>
      <c r="J27" s="20"/>
      <c r="K27" s="29"/>
      <c r="L27" s="52"/>
    </row>
    <row r="28" spans="1:18" x14ac:dyDescent="0.2">
      <c r="A28" s="48">
        <f t="shared" si="0"/>
        <v>0.42916666666666642</v>
      </c>
      <c r="B28" s="29"/>
      <c r="C28" s="29"/>
      <c r="D28" s="2"/>
      <c r="E28" s="29"/>
      <c r="F28" s="6"/>
      <c r="G28" s="58">
        <f t="shared" si="2"/>
        <v>0.56249999999999933</v>
      </c>
      <c r="H28" s="29"/>
      <c r="I28" s="29"/>
      <c r="J28" s="20"/>
      <c r="K28" s="29"/>
      <c r="L28" s="52"/>
    </row>
    <row r="29" spans="1:18" x14ac:dyDescent="0.2">
      <c r="A29" s="48">
        <f t="shared" si="0"/>
        <v>0.43194444444444419</v>
      </c>
      <c r="B29" s="29"/>
      <c r="C29" s="29"/>
      <c r="D29" s="20"/>
      <c r="E29" s="29"/>
      <c r="F29" s="6"/>
      <c r="G29" s="58">
        <f>G28+TIME(0,8,0)</f>
        <v>0.56805555555555487</v>
      </c>
      <c r="H29" s="29"/>
      <c r="I29" s="29"/>
      <c r="J29" s="20"/>
      <c r="K29" s="29"/>
      <c r="L29" s="52"/>
    </row>
    <row r="30" spans="1:18" x14ac:dyDescent="0.2">
      <c r="A30" s="48">
        <f t="shared" si="0"/>
        <v>0.43472222222222195</v>
      </c>
      <c r="B30" s="29"/>
      <c r="C30" s="29"/>
      <c r="D30" s="20"/>
      <c r="E30" s="29"/>
      <c r="F30" s="6"/>
      <c r="G30" s="58">
        <f>G29+TIME(0,4,0)</f>
        <v>0.57083333333333264</v>
      </c>
      <c r="H30" s="37"/>
      <c r="I30" s="29"/>
      <c r="J30" s="20"/>
      <c r="K30" s="29"/>
      <c r="L30" s="52"/>
    </row>
    <row r="31" spans="1:18" x14ac:dyDescent="0.2">
      <c r="A31" s="48">
        <f t="shared" si="0"/>
        <v>0.43749999999999972</v>
      </c>
      <c r="B31" s="29"/>
      <c r="C31" s="29"/>
      <c r="D31" s="20"/>
      <c r="E31" s="29"/>
      <c r="F31" s="6"/>
      <c r="G31" s="58">
        <f>G30+TIME(0,8,0)</f>
        <v>0.57638888888888817</v>
      </c>
      <c r="H31" s="29"/>
      <c r="I31" s="29"/>
      <c r="J31" s="20"/>
      <c r="K31" s="29"/>
      <c r="L31" s="52"/>
    </row>
    <row r="32" spans="1:18" x14ac:dyDescent="0.2">
      <c r="A32" s="48">
        <f t="shared" si="0"/>
        <v>0.44027777777777749</v>
      </c>
      <c r="B32" s="29"/>
      <c r="C32" s="29"/>
      <c r="D32" s="20"/>
      <c r="E32" s="29"/>
      <c r="F32" s="6"/>
      <c r="G32" s="58">
        <f>G31+TIME(0,4,0)</f>
        <v>0.57916666666666594</v>
      </c>
      <c r="H32" s="29"/>
      <c r="I32" s="29"/>
      <c r="J32" s="20"/>
      <c r="K32" s="29"/>
      <c r="L32" s="52"/>
    </row>
    <row r="33" spans="1:15" x14ac:dyDescent="0.2">
      <c r="A33" s="48">
        <f>A32+TIME(0,12,0)</f>
        <v>0.44861111111111085</v>
      </c>
      <c r="B33" s="29"/>
      <c r="C33" s="29"/>
      <c r="D33" s="20"/>
      <c r="E33" s="29"/>
      <c r="F33" s="52"/>
      <c r="G33" s="58">
        <f t="shared" ref="G33:G36" si="3">G32+TIME(0,4,0)</f>
        <v>0.58194444444444371</v>
      </c>
      <c r="H33" s="29"/>
      <c r="I33" s="29"/>
      <c r="J33" s="20"/>
      <c r="K33" s="29"/>
      <c r="L33" s="52"/>
    </row>
    <row r="34" spans="1:15" x14ac:dyDescent="0.2">
      <c r="A34" s="48">
        <f>A33+TIME(0,4,0)</f>
        <v>0.45138888888888862</v>
      </c>
      <c r="B34" s="29"/>
      <c r="C34" s="29"/>
      <c r="D34" s="20"/>
      <c r="E34" s="29"/>
      <c r="F34" s="52"/>
      <c r="G34" s="58">
        <f t="shared" si="3"/>
        <v>0.58472222222222148</v>
      </c>
      <c r="H34" s="37"/>
      <c r="I34" s="29"/>
      <c r="J34" s="20"/>
      <c r="K34" s="29"/>
      <c r="L34" s="52"/>
    </row>
    <row r="35" spans="1:15" x14ac:dyDescent="0.2">
      <c r="A35" s="48">
        <f t="shared" ref="A35:A43" si="4">A34+TIME(0,4,0)</f>
        <v>0.45416666666666639</v>
      </c>
      <c r="B35" s="29"/>
      <c r="C35" s="29"/>
      <c r="D35" s="20"/>
      <c r="E35" s="29"/>
      <c r="F35" s="52"/>
      <c r="G35" s="58">
        <f t="shared" si="3"/>
        <v>0.58749999999999925</v>
      </c>
      <c r="H35" s="37"/>
      <c r="I35" s="29"/>
      <c r="J35" s="20"/>
      <c r="K35" s="29"/>
      <c r="L35" s="52"/>
    </row>
    <row r="36" spans="1:15" x14ac:dyDescent="0.2">
      <c r="A36" s="48">
        <f t="shared" si="4"/>
        <v>0.45694444444444415</v>
      </c>
      <c r="B36" s="29"/>
      <c r="C36" s="29"/>
      <c r="D36" s="20"/>
      <c r="E36" s="29"/>
      <c r="F36" s="52"/>
      <c r="G36" s="58">
        <f t="shared" si="3"/>
        <v>0.59027777777777701</v>
      </c>
      <c r="H36" s="29"/>
      <c r="I36" s="29"/>
      <c r="J36" s="20"/>
      <c r="K36" s="29"/>
      <c r="L36" s="52"/>
    </row>
    <row r="37" spans="1:15" x14ac:dyDescent="0.2">
      <c r="A37" s="48">
        <f t="shared" si="4"/>
        <v>0.45972222222222192</v>
      </c>
      <c r="B37" s="29"/>
      <c r="C37" s="29"/>
      <c r="D37" s="20"/>
      <c r="E37" s="29"/>
      <c r="F37" s="52"/>
      <c r="G37" s="58">
        <f t="shared" ref="G37" si="5">G36+TIME(0,4,0)</f>
        <v>0.59305555555555478</v>
      </c>
      <c r="H37" s="29"/>
      <c r="I37" s="29"/>
      <c r="J37" s="20"/>
      <c r="K37" s="29"/>
      <c r="L37" s="6"/>
    </row>
    <row r="38" spans="1:15" x14ac:dyDescent="0.2">
      <c r="A38" s="48">
        <f t="shared" si="4"/>
        <v>0.46249999999999969</v>
      </c>
      <c r="B38" s="29"/>
      <c r="C38" s="29"/>
      <c r="D38" s="20"/>
      <c r="E38" s="29"/>
      <c r="F38" s="52"/>
      <c r="G38" s="58">
        <f>G37+TIME(0,8,0)</f>
        <v>0.59861111111111032</v>
      </c>
      <c r="H38" s="29"/>
      <c r="I38" s="29"/>
      <c r="J38" s="20"/>
      <c r="K38" s="29"/>
      <c r="L38" s="52"/>
    </row>
    <row r="39" spans="1:15" x14ac:dyDescent="0.2">
      <c r="A39" s="48">
        <f>A38+TIME(0,8,0)</f>
        <v>0.46805555555555522</v>
      </c>
      <c r="B39" s="29"/>
      <c r="C39" s="29"/>
      <c r="D39" s="20"/>
      <c r="E39" s="29"/>
      <c r="F39" s="52"/>
      <c r="G39" s="58">
        <f>G38+TIME(0,12,0)</f>
        <v>0.60694444444444362</v>
      </c>
      <c r="H39" s="29"/>
      <c r="I39" s="29"/>
      <c r="J39" s="20"/>
      <c r="K39" s="29"/>
      <c r="L39" s="52"/>
    </row>
    <row r="40" spans="1:15" x14ac:dyDescent="0.2">
      <c r="A40" s="48">
        <f t="shared" si="4"/>
        <v>0.47083333333333299</v>
      </c>
      <c r="B40" s="29"/>
      <c r="C40" s="29"/>
      <c r="D40" s="20"/>
      <c r="E40" s="29"/>
      <c r="F40" s="52"/>
      <c r="G40" s="58">
        <f t="shared" ref="G40" si="6">G39+TIME(0,4,0)</f>
        <v>0.60972222222222139</v>
      </c>
      <c r="H40" s="29"/>
      <c r="I40" s="29"/>
      <c r="J40" s="20"/>
      <c r="K40" s="29"/>
      <c r="L40" s="52"/>
      <c r="N40" s="14"/>
      <c r="O40" s="14"/>
    </row>
    <row r="41" spans="1:15" x14ac:dyDescent="0.2">
      <c r="A41" s="48">
        <f t="shared" si="4"/>
        <v>0.47361111111111076</v>
      </c>
      <c r="B41" s="42"/>
      <c r="C41" s="42"/>
      <c r="D41" s="43"/>
      <c r="E41" s="42"/>
      <c r="F41" s="61"/>
      <c r="G41" s="58"/>
      <c r="H41" s="29"/>
      <c r="I41" s="29"/>
      <c r="J41" s="20"/>
      <c r="K41" s="29"/>
      <c r="L41" s="52"/>
    </row>
    <row r="42" spans="1:15" x14ac:dyDescent="0.2">
      <c r="A42" s="48">
        <f t="shared" si="4"/>
        <v>0.47638888888888853</v>
      </c>
      <c r="B42" s="29"/>
      <c r="C42" s="29"/>
      <c r="D42" s="20"/>
      <c r="E42" s="29"/>
      <c r="F42" s="52"/>
      <c r="G42" s="58"/>
      <c r="H42" s="29"/>
      <c r="I42" s="29"/>
      <c r="J42" s="20"/>
      <c r="K42" s="29"/>
      <c r="L42" s="52"/>
    </row>
    <row r="43" spans="1:15" x14ac:dyDescent="0.2">
      <c r="A43" s="48">
        <f t="shared" si="4"/>
        <v>0.4791666666666663</v>
      </c>
      <c r="B43" s="30"/>
      <c r="C43" s="30"/>
      <c r="D43" s="19"/>
      <c r="E43" s="30"/>
      <c r="F43" s="51"/>
      <c r="G43" s="62"/>
      <c r="H43" s="29"/>
      <c r="I43" s="29"/>
      <c r="J43" s="20"/>
      <c r="K43" s="29"/>
      <c r="L43" s="52"/>
    </row>
    <row r="44" spans="1:15" x14ac:dyDescent="0.2">
      <c r="A44" s="60"/>
      <c r="B44" s="42"/>
      <c r="C44" s="42"/>
      <c r="D44" s="43"/>
      <c r="E44" s="42"/>
      <c r="F44" s="61"/>
      <c r="G44" s="62"/>
      <c r="H44" s="42"/>
      <c r="I44" s="42"/>
      <c r="J44" s="43"/>
      <c r="K44" s="42"/>
      <c r="L44" s="61"/>
    </row>
    <row r="45" spans="1:15" ht="13.5" thickBot="1" x14ac:dyDescent="0.25">
      <c r="A45" s="49"/>
      <c r="B45" s="34"/>
      <c r="C45" s="34"/>
      <c r="D45" s="35"/>
      <c r="E45" s="34"/>
      <c r="F45" s="54"/>
      <c r="G45" s="59"/>
      <c r="H45" s="34"/>
      <c r="I45" s="34"/>
      <c r="J45" s="53"/>
      <c r="K45" s="34"/>
      <c r="L45" s="54"/>
    </row>
    <row r="46" spans="1:15" ht="13.5" thickTop="1" x14ac:dyDescent="0.2"/>
    <row r="47" spans="1:15" x14ac:dyDescent="0.2">
      <c r="C47" s="14" t="s">
        <v>44</v>
      </c>
    </row>
  </sheetData>
  <mergeCells count="1">
    <mergeCell ref="A1:L1"/>
  </mergeCells>
  <phoneticPr fontId="11" type="noConversion"/>
  <pageMargins left="0.7" right="0.7" top="0.75" bottom="0.75" header="0.3" footer="0.3"/>
  <pageSetup scale="92" orientation="portrait" horizontalDpi="4294967295" verticalDpi="4294967295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3</vt:i4>
      </vt:variant>
    </vt:vector>
  </HeadingPairs>
  <TitlesOfParts>
    <vt:vector size="7" baseType="lpstr">
      <vt:lpstr>Dressuur</vt:lpstr>
      <vt:lpstr>Juryleden indeling</vt:lpstr>
      <vt:lpstr>Vaardigheid</vt:lpstr>
      <vt:lpstr>Marathon</vt:lpstr>
      <vt:lpstr>Dressuur!Afdrukbereik</vt:lpstr>
      <vt:lpstr>Marathon!Afdrukbereik</vt:lpstr>
      <vt:lpstr>Vaardigheid!Afdrukbereik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Zweegers</dc:creator>
  <cp:lastModifiedBy>Ties van Gog</cp:lastModifiedBy>
  <cp:lastPrinted>2025-06-09T19:06:33Z</cp:lastPrinted>
  <dcterms:created xsi:type="dcterms:W3CDTF">2009-08-12T18:16:22Z</dcterms:created>
  <dcterms:modified xsi:type="dcterms:W3CDTF">2025-06-09T19:08:21Z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